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jesiEdos Financieros 1Er Trimestre\"/>
    </mc:Choice>
  </mc:AlternateContent>
  <xr:revisionPtr revIDLastSave="0" documentId="13_ncr:1_{D7D28EEC-8198-4CD0-865C-BE47CCC16694}" xr6:coauthVersionLast="47" xr6:coauthVersionMax="47" xr10:uidLastSave="{00000000-0000-0000-0000-000000000000}"/>
  <bookViews>
    <workbookView xWindow="3696" yWindow="3336" windowWidth="17280" windowHeight="9024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4" l="1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64" i="4"/>
  <c r="E64" i="4"/>
  <c r="C64" i="4"/>
  <c r="D63" i="4"/>
  <c r="G63" i="4" s="1"/>
  <c r="D62" i="4"/>
  <c r="G62" i="4" s="1"/>
  <c r="D61" i="4"/>
  <c r="G61" i="4" s="1"/>
  <c r="D60" i="4"/>
  <c r="G60" i="4" s="1"/>
  <c r="D59" i="4"/>
  <c r="G59" i="4" s="1"/>
  <c r="D58" i="4"/>
  <c r="G58" i="4" s="1"/>
  <c r="D57" i="4"/>
  <c r="G57" i="4" s="1"/>
  <c r="B64" i="4"/>
  <c r="F50" i="4"/>
  <c r="E50" i="4"/>
  <c r="D49" i="4"/>
  <c r="G49" i="4" s="1"/>
  <c r="D48" i="4"/>
  <c r="G48" i="4" s="1"/>
  <c r="D47" i="4"/>
  <c r="G47" i="4" s="1"/>
  <c r="D46" i="4"/>
  <c r="G46" i="4" s="1"/>
  <c r="C50" i="4"/>
  <c r="B50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9" i="4"/>
  <c r="E39" i="4"/>
  <c r="C39" i="4"/>
  <c r="B39" i="4"/>
  <c r="G50" i="4" l="1"/>
  <c r="G64" i="4"/>
  <c r="D50" i="4"/>
  <c r="D64" i="4"/>
  <c r="G39" i="4"/>
  <c r="D39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23" i="6"/>
  <c r="G23" i="6" s="1"/>
  <c r="D13" i="6"/>
  <c r="G13" i="6" s="1"/>
  <c r="D69" i="6"/>
  <c r="G69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<sst xmlns="http://schemas.openxmlformats.org/spreadsheetml/2006/main" count="228" uniqueCount="167">
  <si>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</si>
  <si>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</si>
  <si>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</si>
  <si>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</si>
  <si>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</si>
  <si>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</si>
  <si>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</si>
  <si>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</si>
  <si>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</si>
  <si>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</si>
  <si>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</si>
  <si>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</si>
  <si>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</si>
  <si>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</si>
  <si>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</si>
  <si>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</si>
  <si>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</si>
  <si>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</si>
  <si>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</si>
  <si>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</si>
  <si>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</si>
  <si>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</si>
  <si>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</si>
  <si>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</si>
  <si>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</si>
  <si>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</si>
  <si>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</si>
  <si>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</si>
  <si>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</si>
  <si>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</si>
  <si>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</si>
  <si>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</si>
  <si>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</si>
  <si>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</si>
  <si>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</si>
  <si>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</si>
  <si>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</si>
  <si>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</si>
  <si>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</si>
  <si>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</si>
  <si>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</si>
  <si>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</si>
  <si>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</si>
  <si>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</si>
  <si>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</si>
  <si>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</si>
  <si>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</si>
  <si>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</si>
  <si>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</si>
  <si>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</si>
  <si>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</si>
  <si>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</si>
  <si>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</si>
  <si>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</si>
  <si>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</si>
  <si>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</si>
  <si>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</si>
  <si>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</si>
  <si>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</si>
  <si>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</si>
  <si>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</si>
  <si>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</si>
  <si>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</si>
  <si>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</si>
  <si>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</si>
  <si>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</si>
  <si>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</si>
  <si>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</si>
  <si>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</si>
  <si>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</si>
  <si>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</si>
  <si>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</si>
  <si>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</si>
  <si>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</si>
  <si>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</si>
  <si>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</si>
  <si>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</si>
  <si>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</si>
  <si>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</si>
  <si>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</si>
  <si>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</si>
  <si>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</si>
  <si>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</si>
  <si>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</si>
  <si>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</si>
  <si>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</si>
  <si>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</si>
  <si>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</si>
  <si>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</si>
  <si>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</si>
  <si>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</si>
  <si>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</si>
  <si>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</si>
  <si>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</si>
  <si>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</si>
  <si>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</si>
  <si>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</si>
  <si>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</si>
  <si>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</si>
  <si>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</si>
  <si>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</si>
  <si>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</si>
  <si>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</si>
  <si>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</si>
  <si>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</si>
  <si>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</si>
  <si>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</si>
  <si>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</si>
  <si>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</si>
  <si>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</si>
  <si>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</si>
  <si>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</si>
  <si>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</si>
  <si>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</si>
  <si>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</si>
  <si>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</si>
  <si>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</si>
  <si>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</si>
  <si>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</si>
  <si>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</si>
  <si>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</si>
  <si>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</si>
  <si>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</si>
  <si>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</si>
  <si>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</si>
  <si>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</si>
  <si>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</si>
  <si>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</si>
  <si>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Salamanca, Guanajuato.
Estado Analítico del Ejercicio del Presupuesto de Egresos
Clasificación por Objeto del Gasto (Capítulo y Concepto)
Del 1 de Enero al 31 de Marzo de 2023</t>
  </si>
  <si>
    <t>Municipio de Salamanca, Guanajuato.
Estado Analítico del Ejercicio del Presupuesto de Egresos
Clasificación Económica (por Tipo de Gasto)
Del 1 de Enero al 31 de Marzo de 2023</t>
  </si>
  <si>
    <t>31111M260010000 H. AYUNTAMIENTO</t>
  </si>
  <si>
    <t>31111M260020000 PRESIDENCIA MUNICIPAL</t>
  </si>
  <si>
    <t>31111M260030100 SECRETARIA DEL H. AYUNTA</t>
  </si>
  <si>
    <t>31111M260030200 DIRECCION DE FISCALIZACI</t>
  </si>
  <si>
    <t>31111M260030300 DIRECCION DE PROTECCION</t>
  </si>
  <si>
    <t>31111M260040000 JUZGADO MUNICIPAL</t>
  </si>
  <si>
    <t>31111M260050000 TESORERIA MUNICIPAL</t>
  </si>
  <si>
    <t>31111M260060000 CONTRALORIA MUNICIPAL</t>
  </si>
  <si>
    <t>31111M260070000 DIRECCION GENERAL DE SEG</t>
  </si>
  <si>
    <t>31111M260080000 DIR GENERAL DE DESARROLL</t>
  </si>
  <si>
    <t>31111M260090100 DIR GRAL BIENESTAR Y DES</t>
  </si>
  <si>
    <t>31111M260090200 DIR DE LA COMISION MUNIC</t>
  </si>
  <si>
    <t>31111M260100100 DIR GRAL SERVICIOS PUBLI</t>
  </si>
  <si>
    <t>31111M260100200 DIRECCION DE RASTRO MUNI</t>
  </si>
  <si>
    <t>31111M260100300 DIRECCION DE SERVICIO LI</t>
  </si>
  <si>
    <t>31111M260100400 DIRECCION DE ALUMBRADO P</t>
  </si>
  <si>
    <t>31111M260100500 JEFATURA DE PANTEONES</t>
  </si>
  <si>
    <t>31111M260110000 DIRECCION GENERAL DE OBR</t>
  </si>
  <si>
    <t>31111M260120100 OFICIALIA MAYOR</t>
  </si>
  <si>
    <t>31111M260120201 DIRECCION DE RECURSOS MA</t>
  </si>
  <si>
    <t>31111M260120202 JEFATURA DE CONTROL VEHI</t>
  </si>
  <si>
    <t>31111M260120203 JEFATURA DE TALLER MUNIC</t>
  </si>
  <si>
    <t>31111M260120204 JEFATURA DE MANTENIMIENT</t>
  </si>
  <si>
    <t>31111M260120300 DIR TECNOLOGIA DE LA INF</t>
  </si>
  <si>
    <t>31111M260120400 DIR RECURSOS HUMANOS</t>
  </si>
  <si>
    <t>31111M260130000 DIRECCION GENERAL DE COM</t>
  </si>
  <si>
    <t>31111M260140000 DIRECCION GENERAL DE MOV</t>
  </si>
  <si>
    <t>31111M260150000 DIR GRAL DE ORDENAMIENTO</t>
  </si>
  <si>
    <t>31111M260900100 DESARROLLO INTEGRAL DE L</t>
  </si>
  <si>
    <t>31111M260900200 INT SALMAN PRA PERSONAS</t>
  </si>
  <si>
    <t>31111M260900300 INSTITUTO MUNICIPAL DE P</t>
  </si>
  <si>
    <t>31111M260900400 INSTITUTO DE LA MUJER</t>
  </si>
  <si>
    <t>Municipio de Salamanca, Guanajuato.
Estado Analítico del Ejercicio del Presupuesto de Egresos
Clasificación Administrativa
Del 1 de Enero al 31 de Marzo de 2023</t>
  </si>
  <si>
    <t>Municipio de Salamanca, Guanajuato.
Estado Analítico del Ejercicio del Presupuesto de Egresos
Clasificación Administrativa (Poderes)
Del 1 de Enero al 31 de Marzo de 2023</t>
  </si>
  <si>
    <t>Municipio de Salamanca, Guanajuato.
Estado Analítico del Ejercicio del Presupuesto de Egresos
Clasificación Administrativa (Sector Paraestatal)
Del 1 de Enero al 31 de Marzo de 2023</t>
  </si>
  <si>
    <t>Municipio de Salamanca, Guanajuato.
Estado Analítico del Ejercicio del Presupuesto de Egresos
Clasificación Funcional (Finalidad y Función)
Del 1 de Enero al 31 de Marzo de 2023</t>
  </si>
  <si>
    <t>Coordinación de la Politica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</si>
</sst>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0" borderId="0" xfId="9" applyFont="1" applyAlignment="1">
      <alignment horizontal="center" vertical="center"/>
    </xf>
    <xf numFmtId="0" fontId="6" fillId="0" borderId="12" xfId="9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left"/>
      <protection locked="0"/>
    </xf>
    <xf numFmtId="4" fontId="2" fillId="0" borderId="6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0" borderId="10" xfId="9" applyFont="1" applyBorder="1" applyAlignment="1">
      <alignment horizontal="center" vertical="center"/>
    </xf>
    <xf numFmtId="0" fontId="2" fillId="0" borderId="12" xfId="0" applyFont="1" applyBorder="1"/>
    <xf numFmtId="0" fontId="6" fillId="0" borderId="6" xfId="0" applyFont="1" applyBorder="1" applyAlignment="1" applyProtection="1">
      <alignment horizontal="left"/>
      <protection locked="0"/>
    </xf>
    <xf numFmtId="0" fontId="6" fillId="0" borderId="0" xfId="9" applyFont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83</xdr:row>
      <xdr:rowOff>22860</xdr:rowOff>
    </xdr:from>
    <xdr:to>
      <xdr:col>4</xdr:col>
      <xdr:colOff>464820</xdr:colOff>
      <xdr:row>88</xdr:row>
      <xdr:rowOff>41910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0" y="11460480"/>
          <a:ext cx="682752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22</xdr:row>
      <xdr:rowOff>22860</xdr:rowOff>
    </xdr:from>
    <xdr:to>
      <xdr:col>6</xdr:col>
      <xdr:colOff>289560</xdr:colOff>
      <xdr:row>27</xdr:row>
      <xdr:rowOff>41910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83820" y="2781300"/>
          <a:ext cx="66675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73</xdr:row>
      <xdr:rowOff>0</xdr:rowOff>
    </xdr:from>
    <xdr:to>
      <xdr:col>3</xdr:col>
      <xdr:colOff>297180</xdr:colOff>
      <xdr:row>78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0" y="11361420"/>
          <a:ext cx="653796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0</xdr:rowOff>
    </xdr:from>
    <xdr:to>
      <xdr:col>3</xdr:col>
      <xdr:colOff>434340</xdr:colOff>
      <xdr:row>53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0" y="6263640"/>
          <a:ext cx="659892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workbookViewId="0">
      <selection activeCell="A3" sqref="A3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41" t="s">
        <v>128</v>
      </c>
      <c r="B1" s="41"/>
      <c r="C1" s="41"/>
      <c r="D1" s="41"/>
      <c r="E1" s="41"/>
      <c r="F1" s="41"/>
      <c r="G1" s="42"/>
    </row>
    <row r="2" spans="1:8" x14ac:dyDescent="0.2">
      <c r="A2" s="39"/>
      <c r="B2" s="43" t="s">
        <v>57</v>
      </c>
      <c r="C2" s="41"/>
      <c r="D2" s="41"/>
      <c r="E2" s="41"/>
      <c r="F2" s="42"/>
      <c r="G2" s="44" t="s">
        <v>56</v>
      </c>
    </row>
    <row r="3" spans="1:8" ht="24.9" customHeight="1" x14ac:dyDescent="0.2">
      <c r="A3" s="26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5"/>
    </row>
    <row r="4" spans="1:8" x14ac:dyDescent="0.2">
      <c r="A4" s="40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16" t="s">
        <v>58</v>
      </c>
      <c r="B5" s="11">
        <f>SUM(B6:B12)</f>
        <v>434886056.90999997</v>
      </c>
      <c r="C5" s="11">
        <f>SUM(C6:C12)</f>
        <v>0</v>
      </c>
      <c r="D5" s="11">
        <f>B5+C5</f>
        <v>434886056.90999997</v>
      </c>
      <c r="E5" s="11">
        <f>SUM(E6:E12)</f>
        <v>73030117.709999993</v>
      </c>
      <c r="F5" s="11">
        <f>SUM(F6:F12)</f>
        <v>73030117.709999993</v>
      </c>
      <c r="G5" s="11">
        <f>D5-E5</f>
        <v>361855939.19999999</v>
      </c>
    </row>
    <row r="6" spans="1:8" x14ac:dyDescent="0.2">
      <c r="A6" s="18" t="s">
        <v>62</v>
      </c>
      <c r="B6" s="5">
        <v>254159195.84999999</v>
      </c>
      <c r="C6" s="5">
        <v>-420000</v>
      </c>
      <c r="D6" s="5">
        <f t="shared" ref="D6:D69" si="0">B6+C6</f>
        <v>253739195.84999999</v>
      </c>
      <c r="E6" s="5">
        <v>44494363.719999999</v>
      </c>
      <c r="F6" s="5">
        <v>44494363.719999999</v>
      </c>
      <c r="G6" s="5">
        <f t="shared" ref="G6:G69" si="1">D6-E6</f>
        <v>209244832.13</v>
      </c>
      <c r="H6" s="8">
        <v>1100</v>
      </c>
    </row>
    <row r="7" spans="1:8" x14ac:dyDescent="0.2">
      <c r="A7" s="18" t="s">
        <v>63</v>
      </c>
      <c r="B7" s="5">
        <v>1035624.21</v>
      </c>
      <c r="C7" s="5">
        <v>500000</v>
      </c>
      <c r="D7" s="5">
        <f t="shared" si="0"/>
        <v>1535624.21</v>
      </c>
      <c r="E7" s="5">
        <v>549235.47</v>
      </c>
      <c r="F7" s="5">
        <v>549235.47</v>
      </c>
      <c r="G7" s="5">
        <f t="shared" si="1"/>
        <v>986388.74</v>
      </c>
      <c r="H7" s="8">
        <v>1200</v>
      </c>
    </row>
    <row r="8" spans="1:8" x14ac:dyDescent="0.2">
      <c r="A8" s="18" t="s">
        <v>64</v>
      </c>
      <c r="B8" s="5">
        <v>47772360.75</v>
      </c>
      <c r="C8" s="5">
        <v>30000</v>
      </c>
      <c r="D8" s="5">
        <f t="shared" si="0"/>
        <v>47802360.75</v>
      </c>
      <c r="E8" s="5">
        <v>9516123.2100000009</v>
      </c>
      <c r="F8" s="5">
        <v>9516123.2100000009</v>
      </c>
      <c r="G8" s="5">
        <f t="shared" si="1"/>
        <v>38286237.539999999</v>
      </c>
      <c r="H8" s="8">
        <v>1300</v>
      </c>
    </row>
    <row r="9" spans="1:8" x14ac:dyDescent="0.2">
      <c r="A9" s="18" t="s">
        <v>33</v>
      </c>
      <c r="B9" s="5">
        <v>88508044.200000003</v>
      </c>
      <c r="C9" s="5">
        <v>0</v>
      </c>
      <c r="D9" s="5">
        <f t="shared" si="0"/>
        <v>88508044.200000003</v>
      </c>
      <c r="E9" s="5">
        <v>11926293.949999999</v>
      </c>
      <c r="F9" s="5">
        <v>11926293.949999999</v>
      </c>
      <c r="G9" s="5">
        <f t="shared" si="1"/>
        <v>76581750.25</v>
      </c>
      <c r="H9" s="8">
        <v>1400</v>
      </c>
    </row>
    <row r="10" spans="1:8" x14ac:dyDescent="0.2">
      <c r="A10" s="18" t="s">
        <v>65</v>
      </c>
      <c r="B10" s="5">
        <v>29651207.960000001</v>
      </c>
      <c r="C10" s="5">
        <v>1390000</v>
      </c>
      <c r="D10" s="5">
        <f t="shared" si="0"/>
        <v>31041207.960000001</v>
      </c>
      <c r="E10" s="5">
        <v>6544101.3600000003</v>
      </c>
      <c r="F10" s="5">
        <v>6544101.3600000003</v>
      </c>
      <c r="G10" s="5">
        <f t="shared" si="1"/>
        <v>24497106.600000001</v>
      </c>
      <c r="H10" s="8">
        <v>1500</v>
      </c>
    </row>
    <row r="11" spans="1:8" x14ac:dyDescent="0.2">
      <c r="A11" s="18" t="s">
        <v>34</v>
      </c>
      <c r="B11" s="5">
        <v>13759623.939999999</v>
      </c>
      <c r="C11" s="5">
        <v>-1500000</v>
      </c>
      <c r="D11" s="5">
        <f t="shared" si="0"/>
        <v>12259623.939999999</v>
      </c>
      <c r="E11" s="5">
        <v>0</v>
      </c>
      <c r="F11" s="5">
        <v>0</v>
      </c>
      <c r="G11" s="5">
        <f t="shared" si="1"/>
        <v>12259623.939999999</v>
      </c>
      <c r="H11" s="8">
        <v>1600</v>
      </c>
    </row>
    <row r="12" spans="1:8" x14ac:dyDescent="0.2">
      <c r="A12" s="18" t="s">
        <v>66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8">
        <v>1700</v>
      </c>
    </row>
    <row r="13" spans="1:8" x14ac:dyDescent="0.2">
      <c r="A13" s="16" t="s">
        <v>122</v>
      </c>
      <c r="B13" s="12">
        <f>SUM(B14:B22)</f>
        <v>78954917.479999989</v>
      </c>
      <c r="C13" s="12">
        <f>SUM(C14:C22)</f>
        <v>16833096.329999998</v>
      </c>
      <c r="D13" s="12">
        <f t="shared" si="0"/>
        <v>95788013.809999987</v>
      </c>
      <c r="E13" s="12">
        <f>SUM(E14:E22)</f>
        <v>18215206.539999999</v>
      </c>
      <c r="F13" s="12">
        <f>SUM(F14:F22)</f>
        <v>18215206.539999999</v>
      </c>
      <c r="G13" s="12">
        <f t="shared" si="1"/>
        <v>77572807.269999981</v>
      </c>
      <c r="H13" s="17">
        <v>0</v>
      </c>
    </row>
    <row r="14" spans="1:8" x14ac:dyDescent="0.2">
      <c r="A14" s="18" t="s">
        <v>67</v>
      </c>
      <c r="B14" s="5">
        <v>6155497.9000000004</v>
      </c>
      <c r="C14" s="5">
        <v>288889.99</v>
      </c>
      <c r="D14" s="5">
        <f t="shared" si="0"/>
        <v>6444387.8900000006</v>
      </c>
      <c r="E14" s="5">
        <v>351270.41</v>
      </c>
      <c r="F14" s="5">
        <v>351270.41</v>
      </c>
      <c r="G14" s="5">
        <f t="shared" si="1"/>
        <v>6093117.4800000004</v>
      </c>
      <c r="H14" s="8">
        <v>2100</v>
      </c>
    </row>
    <row r="15" spans="1:8" x14ac:dyDescent="0.2">
      <c r="A15" s="18" t="s">
        <v>68</v>
      </c>
      <c r="B15" s="5">
        <v>1733583.27</v>
      </c>
      <c r="C15" s="5">
        <v>7000</v>
      </c>
      <c r="D15" s="5">
        <f t="shared" si="0"/>
        <v>1740583.27</v>
      </c>
      <c r="E15" s="5">
        <v>134568.54</v>
      </c>
      <c r="F15" s="5">
        <v>134568.54</v>
      </c>
      <c r="G15" s="5">
        <f t="shared" si="1"/>
        <v>1606014.73</v>
      </c>
      <c r="H15" s="8">
        <v>2200</v>
      </c>
    </row>
    <row r="16" spans="1:8" x14ac:dyDescent="0.2">
      <c r="A16" s="18" t="s">
        <v>69</v>
      </c>
      <c r="B16" s="5">
        <v>134950</v>
      </c>
      <c r="C16" s="5">
        <v>0</v>
      </c>
      <c r="D16" s="5">
        <f t="shared" si="0"/>
        <v>134950</v>
      </c>
      <c r="E16" s="5">
        <v>0</v>
      </c>
      <c r="F16" s="5">
        <v>0</v>
      </c>
      <c r="G16" s="5">
        <f t="shared" si="1"/>
        <v>134950</v>
      </c>
      <c r="H16" s="8">
        <v>2300</v>
      </c>
    </row>
    <row r="17" spans="1:8" x14ac:dyDescent="0.2">
      <c r="A17" s="18" t="s">
        <v>70</v>
      </c>
      <c r="B17" s="5">
        <v>26301338.629999999</v>
      </c>
      <c r="C17" s="5">
        <v>12901669.800000001</v>
      </c>
      <c r="D17" s="5">
        <f t="shared" si="0"/>
        <v>39203008.43</v>
      </c>
      <c r="E17" s="5">
        <v>10322153.039999999</v>
      </c>
      <c r="F17" s="5">
        <v>10322153.039999999</v>
      </c>
      <c r="G17" s="5">
        <f t="shared" si="1"/>
        <v>28880855.390000001</v>
      </c>
      <c r="H17" s="8">
        <v>2400</v>
      </c>
    </row>
    <row r="18" spans="1:8" x14ac:dyDescent="0.2">
      <c r="A18" s="18" t="s">
        <v>71</v>
      </c>
      <c r="B18" s="5">
        <v>1356313.55</v>
      </c>
      <c r="C18" s="5">
        <v>41574.199999999997</v>
      </c>
      <c r="D18" s="5">
        <f t="shared" si="0"/>
        <v>1397887.75</v>
      </c>
      <c r="E18" s="5">
        <v>46170.7</v>
      </c>
      <c r="F18" s="5">
        <v>46170.7</v>
      </c>
      <c r="G18" s="5">
        <f t="shared" si="1"/>
        <v>1351717.05</v>
      </c>
      <c r="H18" s="8">
        <v>2500</v>
      </c>
    </row>
    <row r="19" spans="1:8" x14ac:dyDescent="0.2">
      <c r="A19" s="18" t="s">
        <v>72</v>
      </c>
      <c r="B19" s="5">
        <v>19658124.25</v>
      </c>
      <c r="C19" s="5">
        <v>313672.78000000003</v>
      </c>
      <c r="D19" s="5">
        <f t="shared" si="0"/>
        <v>19971797.030000001</v>
      </c>
      <c r="E19" s="5">
        <v>6278337.3300000001</v>
      </c>
      <c r="F19" s="5">
        <v>6278337.3300000001</v>
      </c>
      <c r="G19" s="5">
        <f t="shared" si="1"/>
        <v>13693459.700000001</v>
      </c>
      <c r="H19" s="8">
        <v>2600</v>
      </c>
    </row>
    <row r="20" spans="1:8" x14ac:dyDescent="0.2">
      <c r="A20" s="18" t="s">
        <v>73</v>
      </c>
      <c r="B20" s="5">
        <v>12215039.970000001</v>
      </c>
      <c r="C20" s="5">
        <v>2524881.4</v>
      </c>
      <c r="D20" s="5">
        <f t="shared" si="0"/>
        <v>14739921.370000001</v>
      </c>
      <c r="E20" s="5">
        <v>525564.1</v>
      </c>
      <c r="F20" s="5">
        <v>525564.1</v>
      </c>
      <c r="G20" s="5">
        <f t="shared" si="1"/>
        <v>14214357.270000001</v>
      </c>
      <c r="H20" s="8">
        <v>2700</v>
      </c>
    </row>
    <row r="21" spans="1:8" x14ac:dyDescent="0.2">
      <c r="A21" s="18" t="s">
        <v>74</v>
      </c>
      <c r="B21" s="5">
        <v>1000000</v>
      </c>
      <c r="C21" s="5">
        <v>0</v>
      </c>
      <c r="D21" s="5">
        <f t="shared" si="0"/>
        <v>1000000</v>
      </c>
      <c r="E21" s="5">
        <v>0</v>
      </c>
      <c r="F21" s="5">
        <v>0</v>
      </c>
      <c r="G21" s="5">
        <f t="shared" si="1"/>
        <v>1000000</v>
      </c>
      <c r="H21" s="8">
        <v>2800</v>
      </c>
    </row>
    <row r="22" spans="1:8" x14ac:dyDescent="0.2">
      <c r="A22" s="18" t="s">
        <v>75</v>
      </c>
      <c r="B22" s="5">
        <v>10400069.91</v>
      </c>
      <c r="C22" s="5">
        <v>755408.16</v>
      </c>
      <c r="D22" s="5">
        <f t="shared" si="0"/>
        <v>11155478.07</v>
      </c>
      <c r="E22" s="5">
        <v>557142.42000000004</v>
      </c>
      <c r="F22" s="5">
        <v>557142.42000000004</v>
      </c>
      <c r="G22" s="5">
        <f t="shared" si="1"/>
        <v>10598335.65</v>
      </c>
      <c r="H22" s="8">
        <v>2900</v>
      </c>
    </row>
    <row r="23" spans="1:8" x14ac:dyDescent="0.2">
      <c r="A23" s="16" t="s">
        <v>59</v>
      </c>
      <c r="B23" s="12">
        <f>SUM(B24:B32)</f>
        <v>100633361.55000001</v>
      </c>
      <c r="C23" s="12">
        <f>SUM(C24:C32)</f>
        <v>59978292.609999999</v>
      </c>
      <c r="D23" s="12">
        <f t="shared" si="0"/>
        <v>160611654.16000003</v>
      </c>
      <c r="E23" s="12">
        <f>SUM(E24:E32)</f>
        <v>14971680.790000001</v>
      </c>
      <c r="F23" s="12">
        <f>SUM(F24:F32)</f>
        <v>14971680.790000001</v>
      </c>
      <c r="G23" s="12">
        <f t="shared" si="1"/>
        <v>145639973.37000003</v>
      </c>
      <c r="H23" s="17">
        <v>0</v>
      </c>
    </row>
    <row r="24" spans="1:8" x14ac:dyDescent="0.2">
      <c r="A24" s="18" t="s">
        <v>76</v>
      </c>
      <c r="B24" s="5">
        <v>12551020.51</v>
      </c>
      <c r="C24" s="5">
        <v>0</v>
      </c>
      <c r="D24" s="5">
        <f t="shared" si="0"/>
        <v>12551020.51</v>
      </c>
      <c r="E24" s="5">
        <v>2421152.9700000002</v>
      </c>
      <c r="F24" s="5">
        <v>2421152.9700000002</v>
      </c>
      <c r="G24" s="5">
        <f t="shared" si="1"/>
        <v>10129867.539999999</v>
      </c>
      <c r="H24" s="8">
        <v>3100</v>
      </c>
    </row>
    <row r="25" spans="1:8" x14ac:dyDescent="0.2">
      <c r="A25" s="18" t="s">
        <v>77</v>
      </c>
      <c r="B25" s="5">
        <v>5947685.5</v>
      </c>
      <c r="C25" s="5">
        <v>50000</v>
      </c>
      <c r="D25" s="5">
        <f t="shared" si="0"/>
        <v>5997685.5</v>
      </c>
      <c r="E25" s="5">
        <v>226121.56</v>
      </c>
      <c r="F25" s="5">
        <v>226121.56</v>
      </c>
      <c r="G25" s="5">
        <f t="shared" si="1"/>
        <v>5771563.9400000004</v>
      </c>
      <c r="H25" s="8">
        <v>3200</v>
      </c>
    </row>
    <row r="26" spans="1:8" x14ac:dyDescent="0.2">
      <c r="A26" s="18" t="s">
        <v>78</v>
      </c>
      <c r="B26" s="5">
        <v>26884289.5</v>
      </c>
      <c r="C26" s="5">
        <v>36729147.609999999</v>
      </c>
      <c r="D26" s="5">
        <f t="shared" si="0"/>
        <v>63613437.109999999</v>
      </c>
      <c r="E26" s="5">
        <v>4815075.78</v>
      </c>
      <c r="F26" s="5">
        <v>4815075.78</v>
      </c>
      <c r="G26" s="5">
        <f t="shared" si="1"/>
        <v>58798361.329999998</v>
      </c>
      <c r="H26" s="8">
        <v>3300</v>
      </c>
    </row>
    <row r="27" spans="1:8" x14ac:dyDescent="0.2">
      <c r="A27" s="18" t="s">
        <v>79</v>
      </c>
      <c r="B27" s="5">
        <v>4675000</v>
      </c>
      <c r="C27" s="5">
        <v>0</v>
      </c>
      <c r="D27" s="5">
        <f t="shared" si="0"/>
        <v>4675000</v>
      </c>
      <c r="E27" s="5">
        <v>1651338.09</v>
      </c>
      <c r="F27" s="5">
        <v>1651338.09</v>
      </c>
      <c r="G27" s="5">
        <f t="shared" si="1"/>
        <v>3023661.91</v>
      </c>
      <c r="H27" s="8">
        <v>3400</v>
      </c>
    </row>
    <row r="28" spans="1:8" x14ac:dyDescent="0.2">
      <c r="A28" s="18" t="s">
        <v>80</v>
      </c>
      <c r="B28" s="5">
        <v>18495077.079999998</v>
      </c>
      <c r="C28" s="5">
        <v>0</v>
      </c>
      <c r="D28" s="5">
        <f t="shared" si="0"/>
        <v>18495077.079999998</v>
      </c>
      <c r="E28" s="5">
        <v>1989158.92</v>
      </c>
      <c r="F28" s="5">
        <v>1989158.92</v>
      </c>
      <c r="G28" s="5">
        <f t="shared" si="1"/>
        <v>16505918.159999998</v>
      </c>
      <c r="H28" s="8">
        <v>3500</v>
      </c>
    </row>
    <row r="29" spans="1:8" x14ac:dyDescent="0.2">
      <c r="A29" s="18" t="s">
        <v>81</v>
      </c>
      <c r="B29" s="5">
        <v>6069000</v>
      </c>
      <c r="C29" s="5">
        <v>0</v>
      </c>
      <c r="D29" s="5">
        <f t="shared" si="0"/>
        <v>6069000</v>
      </c>
      <c r="E29" s="5">
        <v>302455.48</v>
      </c>
      <c r="F29" s="5">
        <v>302455.48</v>
      </c>
      <c r="G29" s="5">
        <f t="shared" si="1"/>
        <v>5766544.5199999996</v>
      </c>
      <c r="H29" s="8">
        <v>3600</v>
      </c>
    </row>
    <row r="30" spans="1:8" x14ac:dyDescent="0.2">
      <c r="A30" s="18" t="s">
        <v>82</v>
      </c>
      <c r="B30" s="5">
        <v>1609183.9</v>
      </c>
      <c r="C30" s="5">
        <v>0</v>
      </c>
      <c r="D30" s="5">
        <f t="shared" si="0"/>
        <v>1609183.9</v>
      </c>
      <c r="E30" s="5">
        <v>8947</v>
      </c>
      <c r="F30" s="5">
        <v>8947</v>
      </c>
      <c r="G30" s="5">
        <f t="shared" si="1"/>
        <v>1600236.9</v>
      </c>
      <c r="H30" s="8">
        <v>3700</v>
      </c>
    </row>
    <row r="31" spans="1:8" x14ac:dyDescent="0.2">
      <c r="A31" s="18" t="s">
        <v>83</v>
      </c>
      <c r="B31" s="5">
        <v>7644930</v>
      </c>
      <c r="C31" s="5">
        <v>23199145</v>
      </c>
      <c r="D31" s="5">
        <f t="shared" si="0"/>
        <v>30844075</v>
      </c>
      <c r="E31" s="5">
        <v>631815.89</v>
      </c>
      <c r="F31" s="5">
        <v>631815.89</v>
      </c>
      <c r="G31" s="5">
        <f t="shared" si="1"/>
        <v>30212259.109999999</v>
      </c>
      <c r="H31" s="8">
        <v>3800</v>
      </c>
    </row>
    <row r="32" spans="1:8" x14ac:dyDescent="0.2">
      <c r="A32" s="18" t="s">
        <v>18</v>
      </c>
      <c r="B32" s="5">
        <v>16757175.060000001</v>
      </c>
      <c r="C32" s="5">
        <v>0</v>
      </c>
      <c r="D32" s="5">
        <f t="shared" si="0"/>
        <v>16757175.060000001</v>
      </c>
      <c r="E32" s="5">
        <v>2925615.1</v>
      </c>
      <c r="F32" s="5">
        <v>2925615.1</v>
      </c>
      <c r="G32" s="5">
        <f t="shared" si="1"/>
        <v>13831559.960000001</v>
      </c>
      <c r="H32" s="8">
        <v>3900</v>
      </c>
    </row>
    <row r="33" spans="1:8" x14ac:dyDescent="0.2">
      <c r="A33" s="16" t="s">
        <v>123</v>
      </c>
      <c r="B33" s="12">
        <f>SUM(B34:B42)</f>
        <v>103809485.37</v>
      </c>
      <c r="C33" s="12">
        <f>SUM(C34:C42)</f>
        <v>8114717.8399999999</v>
      </c>
      <c r="D33" s="12">
        <f t="shared" si="0"/>
        <v>111924203.21000001</v>
      </c>
      <c r="E33" s="12">
        <f>SUM(E34:E42)</f>
        <v>22611824.649999999</v>
      </c>
      <c r="F33" s="12">
        <f>SUM(F34:F42)</f>
        <v>22611824.649999999</v>
      </c>
      <c r="G33" s="12">
        <f t="shared" si="1"/>
        <v>89312378.560000002</v>
      </c>
      <c r="H33" s="17">
        <v>0</v>
      </c>
    </row>
    <row r="34" spans="1:8" x14ac:dyDescent="0.2">
      <c r="A34" s="18" t="s">
        <v>84</v>
      </c>
      <c r="B34" s="5">
        <v>1071225</v>
      </c>
      <c r="C34" s="5">
        <v>0</v>
      </c>
      <c r="D34" s="5">
        <f t="shared" si="0"/>
        <v>1071225</v>
      </c>
      <c r="E34" s="5">
        <v>0</v>
      </c>
      <c r="F34" s="5">
        <v>0</v>
      </c>
      <c r="G34" s="5">
        <f t="shared" si="1"/>
        <v>1071225</v>
      </c>
      <c r="H34" s="8">
        <v>4100</v>
      </c>
    </row>
    <row r="35" spans="1:8" x14ac:dyDescent="0.2">
      <c r="A35" s="18" t="s">
        <v>85</v>
      </c>
      <c r="B35" s="5">
        <v>70725888.870000005</v>
      </c>
      <c r="C35" s="5">
        <v>0</v>
      </c>
      <c r="D35" s="5">
        <f t="shared" si="0"/>
        <v>70725888.870000005</v>
      </c>
      <c r="E35" s="5">
        <v>16278263.15</v>
      </c>
      <c r="F35" s="5">
        <v>16278263.15</v>
      </c>
      <c r="G35" s="5">
        <f t="shared" si="1"/>
        <v>54447625.720000006</v>
      </c>
      <c r="H35" s="8">
        <v>4200</v>
      </c>
    </row>
    <row r="36" spans="1:8" x14ac:dyDescent="0.2">
      <c r="A36" s="18" t="s">
        <v>86</v>
      </c>
      <c r="B36" s="5">
        <v>2500000</v>
      </c>
      <c r="C36" s="5">
        <v>17070117.84</v>
      </c>
      <c r="D36" s="5">
        <f t="shared" si="0"/>
        <v>19570117.84</v>
      </c>
      <c r="E36" s="5">
        <v>0</v>
      </c>
      <c r="F36" s="5">
        <v>0</v>
      </c>
      <c r="G36" s="5">
        <f t="shared" si="1"/>
        <v>19570117.84</v>
      </c>
      <c r="H36" s="8">
        <v>4300</v>
      </c>
    </row>
    <row r="37" spans="1:8" x14ac:dyDescent="0.2">
      <c r="A37" s="18" t="s">
        <v>87</v>
      </c>
      <c r="B37" s="5">
        <v>28912371.5</v>
      </c>
      <c r="C37" s="5">
        <v>-8955400</v>
      </c>
      <c r="D37" s="5">
        <f t="shared" si="0"/>
        <v>19956971.5</v>
      </c>
      <c r="E37" s="5">
        <v>6333561.5</v>
      </c>
      <c r="F37" s="5">
        <v>6333561.5</v>
      </c>
      <c r="G37" s="5">
        <f t="shared" si="1"/>
        <v>13623410</v>
      </c>
      <c r="H37" s="8">
        <v>4400</v>
      </c>
    </row>
    <row r="38" spans="1:8" x14ac:dyDescent="0.2">
      <c r="A38" s="18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8">
        <v>4500</v>
      </c>
    </row>
    <row r="39" spans="1:8" x14ac:dyDescent="0.2">
      <c r="A39" s="18" t="s">
        <v>88</v>
      </c>
      <c r="B39" s="5">
        <v>600000</v>
      </c>
      <c r="C39" s="5">
        <v>0</v>
      </c>
      <c r="D39" s="5">
        <f t="shared" si="0"/>
        <v>600000</v>
      </c>
      <c r="E39" s="5">
        <v>0</v>
      </c>
      <c r="F39" s="5">
        <v>0</v>
      </c>
      <c r="G39" s="5">
        <f t="shared" si="1"/>
        <v>600000</v>
      </c>
      <c r="H39" s="8">
        <v>4600</v>
      </c>
    </row>
    <row r="40" spans="1:8" x14ac:dyDescent="0.2">
      <c r="A40" s="18" t="s">
        <v>89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8">
        <v>4700</v>
      </c>
    </row>
    <row r="41" spans="1:8" x14ac:dyDescent="0.2">
      <c r="A41" s="18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8">
        <v>4800</v>
      </c>
    </row>
    <row r="42" spans="1:8" x14ac:dyDescent="0.2">
      <c r="A42" s="18" t="s">
        <v>90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8">
        <v>4900</v>
      </c>
    </row>
    <row r="43" spans="1:8" x14ac:dyDescent="0.2">
      <c r="A43" s="16" t="s">
        <v>124</v>
      </c>
      <c r="B43" s="12">
        <f>SUM(B44:B52)</f>
        <v>55691048.950000003</v>
      </c>
      <c r="C43" s="12">
        <f>SUM(C44:C52)</f>
        <v>35426277.039999999</v>
      </c>
      <c r="D43" s="12">
        <f t="shared" si="0"/>
        <v>91117325.99000001</v>
      </c>
      <c r="E43" s="12">
        <f>SUM(E44:E52)</f>
        <v>0</v>
      </c>
      <c r="F43" s="12">
        <f>SUM(F44:F52)</f>
        <v>0</v>
      </c>
      <c r="G43" s="12">
        <f t="shared" si="1"/>
        <v>91117325.99000001</v>
      </c>
      <c r="H43" s="17">
        <v>0</v>
      </c>
    </row>
    <row r="44" spans="1:8" x14ac:dyDescent="0.2">
      <c r="A44" s="4" t="s">
        <v>91</v>
      </c>
      <c r="B44" s="5">
        <v>3511875</v>
      </c>
      <c r="C44" s="5">
        <v>1347000</v>
      </c>
      <c r="D44" s="5">
        <f t="shared" si="0"/>
        <v>4858875</v>
      </c>
      <c r="E44" s="5">
        <v>0</v>
      </c>
      <c r="F44" s="5">
        <v>0</v>
      </c>
      <c r="G44" s="5">
        <f t="shared" si="1"/>
        <v>4858875</v>
      </c>
      <c r="H44" s="8">
        <v>5100</v>
      </c>
    </row>
    <row r="45" spans="1:8" x14ac:dyDescent="0.2">
      <c r="A45" s="18" t="s">
        <v>92</v>
      </c>
      <c r="B45" s="5">
        <v>3172379.7</v>
      </c>
      <c r="C45" s="5">
        <v>15000000</v>
      </c>
      <c r="D45" s="5">
        <f t="shared" si="0"/>
        <v>18172379.699999999</v>
      </c>
      <c r="E45" s="5">
        <v>0</v>
      </c>
      <c r="F45" s="5">
        <v>0</v>
      </c>
      <c r="G45" s="5">
        <f t="shared" si="1"/>
        <v>18172379.699999999</v>
      </c>
      <c r="H45" s="8">
        <v>5200</v>
      </c>
    </row>
    <row r="46" spans="1:8" x14ac:dyDescent="0.2">
      <c r="A46" s="18" t="s">
        <v>93</v>
      </c>
      <c r="B46" s="5">
        <v>440875</v>
      </c>
      <c r="C46" s="5">
        <v>0</v>
      </c>
      <c r="D46" s="5">
        <f t="shared" si="0"/>
        <v>440875</v>
      </c>
      <c r="E46" s="5">
        <v>0</v>
      </c>
      <c r="F46" s="5">
        <v>0</v>
      </c>
      <c r="G46" s="5">
        <f t="shared" si="1"/>
        <v>440875</v>
      </c>
      <c r="H46" s="8">
        <v>5300</v>
      </c>
    </row>
    <row r="47" spans="1:8" x14ac:dyDescent="0.2">
      <c r="A47" s="18" t="s">
        <v>94</v>
      </c>
      <c r="B47" s="5">
        <v>26157500</v>
      </c>
      <c r="C47" s="5">
        <v>4200000</v>
      </c>
      <c r="D47" s="5">
        <f t="shared" si="0"/>
        <v>30357500</v>
      </c>
      <c r="E47" s="5">
        <v>0</v>
      </c>
      <c r="F47" s="5">
        <v>0</v>
      </c>
      <c r="G47" s="5">
        <f t="shared" si="1"/>
        <v>30357500</v>
      </c>
      <c r="H47" s="8">
        <v>5400</v>
      </c>
    </row>
    <row r="48" spans="1:8" x14ac:dyDescent="0.2">
      <c r="A48" s="18" t="s">
        <v>95</v>
      </c>
      <c r="B48" s="5">
        <v>5253709.25</v>
      </c>
      <c r="C48" s="5">
        <v>0</v>
      </c>
      <c r="D48" s="5">
        <f t="shared" si="0"/>
        <v>5253709.25</v>
      </c>
      <c r="E48" s="5">
        <v>0</v>
      </c>
      <c r="F48" s="5">
        <v>0</v>
      </c>
      <c r="G48" s="5">
        <f t="shared" si="1"/>
        <v>5253709.25</v>
      </c>
      <c r="H48" s="8">
        <v>5500</v>
      </c>
    </row>
    <row r="49" spans="1:8" x14ac:dyDescent="0.2">
      <c r="A49" s="18" t="s">
        <v>96</v>
      </c>
      <c r="B49" s="5">
        <v>15532950</v>
      </c>
      <c r="C49" s="5">
        <v>10879277.039999999</v>
      </c>
      <c r="D49" s="5">
        <f t="shared" si="0"/>
        <v>26412227.039999999</v>
      </c>
      <c r="E49" s="5">
        <v>0</v>
      </c>
      <c r="F49" s="5">
        <v>0</v>
      </c>
      <c r="G49" s="5">
        <f t="shared" si="1"/>
        <v>26412227.039999999</v>
      </c>
      <c r="H49" s="8">
        <v>5600</v>
      </c>
    </row>
    <row r="50" spans="1:8" x14ac:dyDescent="0.2">
      <c r="A50" s="18" t="s">
        <v>97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8">
        <v>5700</v>
      </c>
    </row>
    <row r="51" spans="1:8" x14ac:dyDescent="0.2">
      <c r="A51" s="18" t="s">
        <v>98</v>
      </c>
      <c r="B51" s="5">
        <v>1000000</v>
      </c>
      <c r="C51" s="5">
        <v>4000000</v>
      </c>
      <c r="D51" s="5">
        <f t="shared" si="0"/>
        <v>5000000</v>
      </c>
      <c r="E51" s="5">
        <v>0</v>
      </c>
      <c r="F51" s="5">
        <v>0</v>
      </c>
      <c r="G51" s="5">
        <f t="shared" si="1"/>
        <v>5000000</v>
      </c>
      <c r="H51" s="8">
        <v>5800</v>
      </c>
    </row>
    <row r="52" spans="1:8" x14ac:dyDescent="0.2">
      <c r="A52" s="18" t="s">
        <v>99</v>
      </c>
      <c r="B52" s="5">
        <v>621760</v>
      </c>
      <c r="C52" s="5">
        <v>0</v>
      </c>
      <c r="D52" s="5">
        <f t="shared" si="0"/>
        <v>621760</v>
      </c>
      <c r="E52" s="5">
        <v>0</v>
      </c>
      <c r="F52" s="5">
        <v>0</v>
      </c>
      <c r="G52" s="5">
        <f t="shared" si="1"/>
        <v>621760</v>
      </c>
      <c r="H52" s="8">
        <v>5900</v>
      </c>
    </row>
    <row r="53" spans="1:8" x14ac:dyDescent="0.2">
      <c r="A53" s="16" t="s">
        <v>60</v>
      </c>
      <c r="B53" s="12">
        <f>SUM(B54:B56)</f>
        <v>79211657.310000002</v>
      </c>
      <c r="C53" s="12">
        <f>SUM(C54:C56)</f>
        <v>157702119.63</v>
      </c>
      <c r="D53" s="12">
        <f t="shared" si="0"/>
        <v>236913776.94</v>
      </c>
      <c r="E53" s="12">
        <f>SUM(E54:E56)</f>
        <v>89007466.949999988</v>
      </c>
      <c r="F53" s="12">
        <f>SUM(F54:F56)</f>
        <v>89007466.949999988</v>
      </c>
      <c r="G53" s="12">
        <f t="shared" si="1"/>
        <v>147906309.99000001</v>
      </c>
      <c r="H53" s="17">
        <v>0</v>
      </c>
    </row>
    <row r="54" spans="1:8" x14ac:dyDescent="0.2">
      <c r="A54" s="18" t="s">
        <v>100</v>
      </c>
      <c r="B54" s="5">
        <v>79211657.310000002</v>
      </c>
      <c r="C54" s="5">
        <v>152585364.74000001</v>
      </c>
      <c r="D54" s="5">
        <f t="shared" si="0"/>
        <v>231797022.05000001</v>
      </c>
      <c r="E54" s="5">
        <v>87213457.709999993</v>
      </c>
      <c r="F54" s="5">
        <v>87213457.709999993</v>
      </c>
      <c r="G54" s="5">
        <f t="shared" si="1"/>
        <v>144583564.34000003</v>
      </c>
      <c r="H54" s="8">
        <v>6100</v>
      </c>
    </row>
    <row r="55" spans="1:8" x14ac:dyDescent="0.2">
      <c r="A55" s="18" t="s">
        <v>101</v>
      </c>
      <c r="B55" s="5">
        <v>0</v>
      </c>
      <c r="C55" s="5">
        <v>5116754.8899999997</v>
      </c>
      <c r="D55" s="5">
        <f t="shared" si="0"/>
        <v>5116754.8899999997</v>
      </c>
      <c r="E55" s="5">
        <v>1794009.24</v>
      </c>
      <c r="F55" s="5">
        <v>1794009.24</v>
      </c>
      <c r="G55" s="5">
        <f t="shared" si="1"/>
        <v>3322745.6499999994</v>
      </c>
      <c r="H55" s="8">
        <v>6200</v>
      </c>
    </row>
    <row r="56" spans="1:8" x14ac:dyDescent="0.2">
      <c r="A56" s="18" t="s">
        <v>102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8">
        <v>6300</v>
      </c>
    </row>
    <row r="57" spans="1:8" x14ac:dyDescent="0.2">
      <c r="A57" s="16" t="s">
        <v>125</v>
      </c>
      <c r="B57" s="12">
        <f>SUM(B58:B64)</f>
        <v>4791750</v>
      </c>
      <c r="C57" s="12">
        <f>SUM(C58:C64)</f>
        <v>185362996.34</v>
      </c>
      <c r="D57" s="12">
        <f t="shared" si="0"/>
        <v>190154746.34</v>
      </c>
      <c r="E57" s="12">
        <f>SUM(E58:E64)</f>
        <v>0</v>
      </c>
      <c r="F57" s="12">
        <f>SUM(F58:F64)</f>
        <v>0</v>
      </c>
      <c r="G57" s="12">
        <f t="shared" si="1"/>
        <v>190154746.34</v>
      </c>
      <c r="H57" s="17">
        <v>0</v>
      </c>
    </row>
    <row r="58" spans="1:8" x14ac:dyDescent="0.2">
      <c r="A58" s="18" t="s">
        <v>103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8">
        <v>7100</v>
      </c>
    </row>
    <row r="59" spans="1:8" x14ac:dyDescent="0.2">
      <c r="A59" s="18" t="s">
        <v>104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8">
        <v>7200</v>
      </c>
    </row>
    <row r="60" spans="1:8" x14ac:dyDescent="0.2">
      <c r="A60" s="18" t="s">
        <v>105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8">
        <v>7300</v>
      </c>
    </row>
    <row r="61" spans="1:8" x14ac:dyDescent="0.2">
      <c r="A61" s="18" t="s">
        <v>106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8">
        <v>7400</v>
      </c>
    </row>
    <row r="62" spans="1:8" x14ac:dyDescent="0.2">
      <c r="A62" s="18" t="s">
        <v>107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8">
        <v>7500</v>
      </c>
    </row>
    <row r="63" spans="1:8" x14ac:dyDescent="0.2">
      <c r="A63" s="18" t="s">
        <v>108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8">
        <v>7600</v>
      </c>
    </row>
    <row r="64" spans="1:8" x14ac:dyDescent="0.2">
      <c r="A64" s="18" t="s">
        <v>109</v>
      </c>
      <c r="B64" s="5">
        <v>4791750</v>
      </c>
      <c r="C64" s="5">
        <v>185362996.34</v>
      </c>
      <c r="D64" s="5">
        <f t="shared" si="0"/>
        <v>190154746.34</v>
      </c>
      <c r="E64" s="5">
        <v>0</v>
      </c>
      <c r="F64" s="5">
        <v>0</v>
      </c>
      <c r="G64" s="5">
        <f t="shared" si="1"/>
        <v>190154746.34</v>
      </c>
      <c r="H64" s="8">
        <v>7900</v>
      </c>
    </row>
    <row r="65" spans="1:8" x14ac:dyDescent="0.2">
      <c r="A65" s="16" t="s">
        <v>126</v>
      </c>
      <c r="B65" s="12">
        <f>SUM(B66:B68)</f>
        <v>0</v>
      </c>
      <c r="C65" s="12">
        <f>SUM(C66:C68)</f>
        <v>0</v>
      </c>
      <c r="D65" s="12">
        <f t="shared" si="0"/>
        <v>0</v>
      </c>
      <c r="E65" s="12">
        <f>SUM(E66:E68)</f>
        <v>0</v>
      </c>
      <c r="F65" s="12">
        <f>SUM(F66:F68)</f>
        <v>0</v>
      </c>
      <c r="G65" s="12">
        <f t="shared" si="1"/>
        <v>0</v>
      </c>
      <c r="H65" s="17">
        <v>0</v>
      </c>
    </row>
    <row r="66" spans="1:8" x14ac:dyDescent="0.2">
      <c r="A66" s="18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8">
        <v>8100</v>
      </c>
    </row>
    <row r="67" spans="1:8" x14ac:dyDescent="0.2">
      <c r="A67" s="18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8">
        <v>8300</v>
      </c>
    </row>
    <row r="68" spans="1:8" x14ac:dyDescent="0.2">
      <c r="A68" s="18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8">
        <v>8500</v>
      </c>
    </row>
    <row r="69" spans="1:8" x14ac:dyDescent="0.2">
      <c r="A69" s="16" t="s">
        <v>61</v>
      </c>
      <c r="B69" s="12">
        <f>SUM(B70:B76)</f>
        <v>18272000.009999998</v>
      </c>
      <c r="C69" s="12">
        <f>SUM(C70:C76)</f>
        <v>0</v>
      </c>
      <c r="D69" s="12">
        <f t="shared" si="0"/>
        <v>18272000.009999998</v>
      </c>
      <c r="E69" s="12">
        <f>SUM(E70:E76)</f>
        <v>4016038.89</v>
      </c>
      <c r="F69" s="12">
        <f>SUM(F70:F76)</f>
        <v>4016038.89</v>
      </c>
      <c r="G69" s="12">
        <f t="shared" si="1"/>
        <v>14255961.119999997</v>
      </c>
      <c r="H69" s="17">
        <v>0</v>
      </c>
    </row>
    <row r="70" spans="1:8" x14ac:dyDescent="0.2">
      <c r="A70" s="18" t="s">
        <v>110</v>
      </c>
      <c r="B70" s="5">
        <v>9500000.0099999998</v>
      </c>
      <c r="C70" s="5">
        <v>0</v>
      </c>
      <c r="D70" s="5">
        <f t="shared" ref="D70:D76" si="2">B70+C70</f>
        <v>9500000.0099999998</v>
      </c>
      <c r="E70" s="5">
        <v>2101736.64</v>
      </c>
      <c r="F70" s="5">
        <v>2101736.64</v>
      </c>
      <c r="G70" s="5">
        <f t="shared" ref="G70:G76" si="3">D70-E70</f>
        <v>7398263.3699999992</v>
      </c>
      <c r="H70" s="8">
        <v>9100</v>
      </c>
    </row>
    <row r="71" spans="1:8" x14ac:dyDescent="0.2">
      <c r="A71" s="18" t="s">
        <v>111</v>
      </c>
      <c r="B71" s="5">
        <v>8772000</v>
      </c>
      <c r="C71" s="5">
        <v>0</v>
      </c>
      <c r="D71" s="5">
        <f t="shared" si="2"/>
        <v>8772000</v>
      </c>
      <c r="E71" s="5">
        <v>1914302.25</v>
      </c>
      <c r="F71" s="5">
        <v>1914302.25</v>
      </c>
      <c r="G71" s="5">
        <f t="shared" si="3"/>
        <v>6857697.75</v>
      </c>
      <c r="H71" s="8">
        <v>9200</v>
      </c>
    </row>
    <row r="72" spans="1:8" x14ac:dyDescent="0.2">
      <c r="A72" s="18" t="s">
        <v>112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8">
        <v>9300</v>
      </c>
    </row>
    <row r="73" spans="1:8" x14ac:dyDescent="0.2">
      <c r="A73" s="18" t="s">
        <v>113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8">
        <v>9400</v>
      </c>
    </row>
    <row r="74" spans="1:8" x14ac:dyDescent="0.2">
      <c r="A74" s="18" t="s">
        <v>114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8">
        <v>9500</v>
      </c>
    </row>
    <row r="75" spans="1:8" x14ac:dyDescent="0.2">
      <c r="A75" s="18" t="s">
        <v>115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8">
        <v>9600</v>
      </c>
    </row>
    <row r="76" spans="1:8" x14ac:dyDescent="0.2">
      <c r="A76" s="19" t="s">
        <v>116</v>
      </c>
      <c r="B76" s="13">
        <v>0</v>
      </c>
      <c r="C76" s="13">
        <v>0</v>
      </c>
      <c r="D76" s="13">
        <f t="shared" si="2"/>
        <v>0</v>
      </c>
      <c r="E76" s="13">
        <v>0</v>
      </c>
      <c r="F76" s="13">
        <v>0</v>
      </c>
      <c r="G76" s="13">
        <f t="shared" si="3"/>
        <v>0</v>
      </c>
      <c r="H76" s="8">
        <v>9900</v>
      </c>
    </row>
    <row r="77" spans="1:8" x14ac:dyDescent="0.2">
      <c r="A77" s="9" t="s">
        <v>50</v>
      </c>
      <c r="B77" s="14">
        <f t="shared" ref="B77:G77" si="4">SUM(B5+B13+B23+B33+B43+B53+B57+B65+B69)</f>
        <v>876250277.58000016</v>
      </c>
      <c r="C77" s="14">
        <f t="shared" si="4"/>
        <v>463417499.78999996</v>
      </c>
      <c r="D77" s="14">
        <f t="shared" si="4"/>
        <v>1339667777.3699999</v>
      </c>
      <c r="E77" s="14">
        <f t="shared" si="4"/>
        <v>221852335.52999997</v>
      </c>
      <c r="F77" s="14">
        <f t="shared" si="4"/>
        <v>221852335.52999997</v>
      </c>
      <c r="G77" s="14">
        <f t="shared" si="4"/>
        <v>1117815441.8399999</v>
      </c>
    </row>
    <row r="79" spans="1:8" x14ac:dyDescent="0.2">
      <c r="A79" s="1" t="s">
        <v>120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showGridLines="0" zoomScaleNormal="100" workbookViewId="0">
      <selection activeCell="A13" sqref="A13"/>
    </sheetView>
  </sheetViews>
  <sheetFormatPr baseColWidth="10" defaultColWidth="12" defaultRowHeight="10.199999999999999" x14ac:dyDescent="0.2"/>
  <cols>
    <col min="1" max="1" width="50.4257812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45" customHeight="1" x14ac:dyDescent="0.2">
      <c r="A1" s="43" t="s">
        <v>129</v>
      </c>
      <c r="B1" s="41"/>
      <c r="C1" s="41"/>
      <c r="D1" s="41"/>
      <c r="E1" s="41"/>
      <c r="F1" s="41"/>
      <c r="G1" s="42"/>
      <c r="H1" s="38"/>
    </row>
    <row r="2" spans="1:8" x14ac:dyDescent="0.2">
      <c r="A2" s="25"/>
      <c r="B2" s="32" t="s">
        <v>57</v>
      </c>
      <c r="C2" s="33"/>
      <c r="D2" s="33"/>
      <c r="E2" s="33"/>
      <c r="F2" s="34"/>
      <c r="G2" s="44" t="s">
        <v>56</v>
      </c>
    </row>
    <row r="3" spans="1:8" ht="25.05" customHeight="1" x14ac:dyDescent="0.2">
      <c r="A3" s="26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5"/>
    </row>
    <row r="4" spans="1:8" x14ac:dyDescent="0.2">
      <c r="A4" s="27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35"/>
      <c r="B5" s="29"/>
      <c r="C5" s="29"/>
      <c r="D5" s="29"/>
      <c r="E5" s="29"/>
      <c r="F5" s="29"/>
      <c r="G5" s="29"/>
    </row>
    <row r="6" spans="1:8" x14ac:dyDescent="0.2">
      <c r="A6" s="36" t="s">
        <v>0</v>
      </c>
      <c r="B6" s="5">
        <v>726055821.30999994</v>
      </c>
      <c r="C6" s="5">
        <v>266161584.41</v>
      </c>
      <c r="D6" s="5">
        <f>B6+C6</f>
        <v>992217405.71999991</v>
      </c>
      <c r="E6" s="5">
        <v>130743131.94</v>
      </c>
      <c r="F6" s="5">
        <v>130743131.94</v>
      </c>
      <c r="G6" s="5">
        <f>D6-E6</f>
        <v>861474273.77999997</v>
      </c>
    </row>
    <row r="7" spans="1:8" x14ac:dyDescent="0.2">
      <c r="A7" s="36"/>
      <c r="B7" s="5"/>
      <c r="C7" s="5"/>
      <c r="D7" s="5"/>
      <c r="E7" s="5"/>
      <c r="F7" s="5"/>
      <c r="G7" s="5"/>
    </row>
    <row r="8" spans="1:8" x14ac:dyDescent="0.2">
      <c r="A8" s="36" t="s">
        <v>1</v>
      </c>
      <c r="B8" s="5">
        <v>140694456.25999999</v>
      </c>
      <c r="C8" s="5">
        <v>197255915.38</v>
      </c>
      <c r="D8" s="5">
        <f>B8+C8</f>
        <v>337950371.63999999</v>
      </c>
      <c r="E8" s="5">
        <v>89007466.950000003</v>
      </c>
      <c r="F8" s="5">
        <v>89007466.950000003</v>
      </c>
      <c r="G8" s="5">
        <f>D8-E8</f>
        <v>248942904.69</v>
      </c>
    </row>
    <row r="9" spans="1:8" x14ac:dyDescent="0.2">
      <c r="A9" s="36"/>
      <c r="B9" s="5"/>
      <c r="C9" s="5"/>
      <c r="D9" s="5"/>
      <c r="E9" s="5"/>
      <c r="F9" s="5"/>
      <c r="G9" s="5"/>
    </row>
    <row r="10" spans="1:8" x14ac:dyDescent="0.2">
      <c r="A10" s="36" t="s">
        <v>2</v>
      </c>
      <c r="B10" s="5">
        <v>9500000.0099999998</v>
      </c>
      <c r="C10" s="5">
        <v>0</v>
      </c>
      <c r="D10" s="5">
        <f>B10+C10</f>
        <v>9500000.0099999998</v>
      </c>
      <c r="E10" s="5">
        <v>2101736.64</v>
      </c>
      <c r="F10" s="5">
        <v>2101736.64</v>
      </c>
      <c r="G10" s="5">
        <f>D10-E10</f>
        <v>7398263.3699999992</v>
      </c>
    </row>
    <row r="11" spans="1:8" x14ac:dyDescent="0.2">
      <c r="A11" s="36"/>
      <c r="B11" s="5"/>
      <c r="C11" s="5"/>
      <c r="D11" s="5"/>
      <c r="E11" s="5"/>
      <c r="F11" s="5"/>
      <c r="G11" s="5"/>
    </row>
    <row r="12" spans="1:8" x14ac:dyDescent="0.2">
      <c r="A12" s="3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8" x14ac:dyDescent="0.2">
      <c r="A13" s="36"/>
      <c r="B13" s="5"/>
      <c r="C13" s="5"/>
      <c r="D13" s="5"/>
      <c r="E13" s="5"/>
      <c r="F13" s="5"/>
      <c r="G13" s="5"/>
    </row>
    <row r="14" spans="1:8" x14ac:dyDescent="0.2">
      <c r="A14" s="36" t="s">
        <v>36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8" x14ac:dyDescent="0.2">
      <c r="A15" s="36"/>
      <c r="B15" s="31"/>
      <c r="C15" s="13"/>
      <c r="D15" s="13"/>
      <c r="E15" s="13"/>
      <c r="F15" s="13"/>
      <c r="G15" s="13"/>
    </row>
    <row r="16" spans="1:8" x14ac:dyDescent="0.2">
      <c r="A16" s="37" t="s">
        <v>50</v>
      </c>
      <c r="B16" s="14">
        <f t="shared" ref="B16:G16" si="0">SUM(B6+B8+B10+B12+B14)</f>
        <v>876250277.57999992</v>
      </c>
      <c r="C16" s="14">
        <f t="shared" si="0"/>
        <v>463417499.78999996</v>
      </c>
      <c r="D16" s="14">
        <f t="shared" si="0"/>
        <v>1339667777.3699999</v>
      </c>
      <c r="E16" s="14">
        <f t="shared" si="0"/>
        <v>221852335.52999997</v>
      </c>
      <c r="F16" s="14">
        <f t="shared" si="0"/>
        <v>221852335.52999997</v>
      </c>
      <c r="G16" s="14">
        <f t="shared" si="0"/>
        <v>1117815441.8399999</v>
      </c>
    </row>
    <row r="18" spans="1:1" x14ac:dyDescent="0.2">
      <c r="A18" s="1" t="s">
        <v>120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6"/>
  <sheetViews>
    <sheetView showGridLines="0" topLeftCell="A56" workbookViewId="0">
      <selection activeCell="A74" sqref="A74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43" t="s">
        <v>162</v>
      </c>
      <c r="B1" s="41"/>
      <c r="C1" s="41"/>
      <c r="D1" s="41"/>
      <c r="E1" s="41"/>
      <c r="F1" s="41"/>
      <c r="G1" s="42"/>
    </row>
    <row r="2" spans="1:7" x14ac:dyDescent="0.2">
      <c r="A2" s="46" t="s">
        <v>51</v>
      </c>
      <c r="B2" s="43" t="s">
        <v>57</v>
      </c>
      <c r="C2" s="41"/>
      <c r="D2" s="41"/>
      <c r="E2" s="41"/>
      <c r="F2" s="42"/>
      <c r="G2" s="44" t="s">
        <v>56</v>
      </c>
    </row>
    <row r="3" spans="1:7" ht="24.9" customHeight="1" x14ac:dyDescent="0.2">
      <c r="A3" s="47"/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5"/>
    </row>
    <row r="4" spans="1:7" x14ac:dyDescent="0.2">
      <c r="A4" s="48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20"/>
      <c r="B5" s="6"/>
      <c r="C5" s="6"/>
      <c r="D5" s="6"/>
      <c r="E5" s="6"/>
      <c r="F5" s="6"/>
      <c r="G5" s="6"/>
    </row>
    <row r="6" spans="1:7" x14ac:dyDescent="0.2">
      <c r="A6" s="21" t="s">
        <v>130</v>
      </c>
      <c r="B6" s="5">
        <v>16057703.449999999</v>
      </c>
      <c r="C6" s="5">
        <v>0</v>
      </c>
      <c r="D6" s="5">
        <f>B6+C6</f>
        <v>16057703.449999999</v>
      </c>
      <c r="E6" s="5">
        <v>2831373.11</v>
      </c>
      <c r="F6" s="5">
        <v>2831373.11</v>
      </c>
      <c r="G6" s="5">
        <f>D6-E6</f>
        <v>13226330.34</v>
      </c>
    </row>
    <row r="7" spans="1:7" x14ac:dyDescent="0.2">
      <c r="A7" s="21" t="s">
        <v>131</v>
      </c>
      <c r="B7" s="5">
        <v>27749063.43</v>
      </c>
      <c r="C7" s="5">
        <v>23957145</v>
      </c>
      <c r="D7" s="5">
        <f t="shared" ref="D7:D12" si="0">B7+C7</f>
        <v>51706208.43</v>
      </c>
      <c r="E7" s="5">
        <v>4615103.83</v>
      </c>
      <c r="F7" s="5">
        <v>4615103.83</v>
      </c>
      <c r="G7" s="5">
        <f t="shared" ref="G7:G12" si="1">D7-E7</f>
        <v>47091104.600000001</v>
      </c>
    </row>
    <row r="8" spans="1:7" x14ac:dyDescent="0.2">
      <c r="A8" s="21" t="s">
        <v>132</v>
      </c>
      <c r="B8" s="5">
        <v>18438068.059999999</v>
      </c>
      <c r="C8" s="5">
        <v>0</v>
      </c>
      <c r="D8" s="5">
        <f t="shared" si="0"/>
        <v>18438068.059999999</v>
      </c>
      <c r="E8" s="5">
        <v>3957172.32</v>
      </c>
      <c r="F8" s="5">
        <v>3957172.32</v>
      </c>
      <c r="G8" s="5">
        <f t="shared" si="1"/>
        <v>14480895.739999998</v>
      </c>
    </row>
    <row r="9" spans="1:7" x14ac:dyDescent="0.2">
      <c r="A9" s="21" t="s">
        <v>133</v>
      </c>
      <c r="B9" s="5">
        <v>7505905.4100000001</v>
      </c>
      <c r="C9" s="5">
        <v>-30000</v>
      </c>
      <c r="D9" s="5">
        <f t="shared" si="0"/>
        <v>7475905.4100000001</v>
      </c>
      <c r="E9" s="5">
        <v>1242703.23</v>
      </c>
      <c r="F9" s="5">
        <v>1242703.23</v>
      </c>
      <c r="G9" s="5">
        <f t="shared" si="1"/>
        <v>6233202.1799999997</v>
      </c>
    </row>
    <row r="10" spans="1:7" x14ac:dyDescent="0.2">
      <c r="A10" s="21" t="s">
        <v>134</v>
      </c>
      <c r="B10" s="5">
        <v>15395495.27</v>
      </c>
      <c r="C10" s="5">
        <v>0</v>
      </c>
      <c r="D10" s="5">
        <f t="shared" si="0"/>
        <v>15395495.27</v>
      </c>
      <c r="E10" s="5">
        <v>1248338.23</v>
      </c>
      <c r="F10" s="5">
        <v>1248338.23</v>
      </c>
      <c r="G10" s="5">
        <f t="shared" si="1"/>
        <v>14147157.039999999</v>
      </c>
    </row>
    <row r="11" spans="1:7" x14ac:dyDescent="0.2">
      <c r="A11" s="21" t="s">
        <v>135</v>
      </c>
      <c r="B11" s="5">
        <v>891738.76</v>
      </c>
      <c r="C11" s="5">
        <v>0</v>
      </c>
      <c r="D11" s="5">
        <f t="shared" si="0"/>
        <v>891738.76</v>
      </c>
      <c r="E11" s="5">
        <v>160360.31</v>
      </c>
      <c r="F11" s="5">
        <v>160360.31</v>
      </c>
      <c r="G11" s="5">
        <f t="shared" si="1"/>
        <v>731378.45</v>
      </c>
    </row>
    <row r="12" spans="1:7" x14ac:dyDescent="0.2">
      <c r="A12" s="21" t="s">
        <v>136</v>
      </c>
      <c r="B12" s="5">
        <v>60950042.640000001</v>
      </c>
      <c r="C12" s="5">
        <v>184484996.34</v>
      </c>
      <c r="D12" s="5">
        <f t="shared" si="0"/>
        <v>245435038.98000002</v>
      </c>
      <c r="E12" s="5">
        <v>10198142.59</v>
      </c>
      <c r="F12" s="5">
        <v>10198142.59</v>
      </c>
      <c r="G12" s="5">
        <f t="shared" si="1"/>
        <v>235236896.39000002</v>
      </c>
    </row>
    <row r="13" spans="1:7" x14ac:dyDescent="0.2">
      <c r="A13" s="21" t="s">
        <v>137</v>
      </c>
      <c r="B13" s="5">
        <v>4273598.8</v>
      </c>
      <c r="C13" s="5">
        <v>0</v>
      </c>
      <c r="D13" s="5">
        <f t="shared" ref="D13" si="2">B13+C13</f>
        <v>4273598.8</v>
      </c>
      <c r="E13" s="5">
        <v>805373.13</v>
      </c>
      <c r="F13" s="5">
        <v>805373.13</v>
      </c>
      <c r="G13" s="5">
        <f t="shared" ref="G13" si="3">D13-E13</f>
        <v>3468225.67</v>
      </c>
    </row>
    <row r="14" spans="1:7" x14ac:dyDescent="0.2">
      <c r="A14" s="21" t="s">
        <v>138</v>
      </c>
      <c r="B14" s="5">
        <v>127598922.01000001</v>
      </c>
      <c r="C14" s="5">
        <v>16794675.210000001</v>
      </c>
      <c r="D14" s="5">
        <f t="shared" ref="D14" si="4">B14+C14</f>
        <v>144393597.22</v>
      </c>
      <c r="E14" s="5">
        <v>14661576.140000001</v>
      </c>
      <c r="F14" s="5">
        <v>14661576.140000001</v>
      </c>
      <c r="G14" s="5">
        <f t="shared" ref="G14" si="5">D14-E14</f>
        <v>129732021.08</v>
      </c>
    </row>
    <row r="15" spans="1:7" x14ac:dyDescent="0.2">
      <c r="A15" s="21" t="s">
        <v>139</v>
      </c>
      <c r="B15" s="5">
        <v>13800998.869999999</v>
      </c>
      <c r="C15" s="5">
        <v>7569664.5099999998</v>
      </c>
      <c r="D15" s="5">
        <f t="shared" ref="D15" si="6">B15+C15</f>
        <v>21370663.379999999</v>
      </c>
      <c r="E15" s="5">
        <v>1296010.03</v>
      </c>
      <c r="F15" s="5">
        <v>1296010.03</v>
      </c>
      <c r="G15" s="5">
        <f t="shared" ref="G15" si="7">D15-E15</f>
        <v>20074653.349999998</v>
      </c>
    </row>
    <row r="16" spans="1:7" x14ac:dyDescent="0.2">
      <c r="A16" s="21" t="s">
        <v>140</v>
      </c>
      <c r="B16" s="5">
        <v>40391014.829999998</v>
      </c>
      <c r="C16" s="5">
        <v>1668200</v>
      </c>
      <c r="D16" s="5">
        <f t="shared" ref="D16" si="8">B16+C16</f>
        <v>42059214.829999998</v>
      </c>
      <c r="E16" s="5">
        <v>7976955.4699999997</v>
      </c>
      <c r="F16" s="5">
        <v>7976955.4699999997</v>
      </c>
      <c r="G16" s="5">
        <f t="shared" ref="G16" si="9">D16-E16</f>
        <v>34082259.359999999</v>
      </c>
    </row>
    <row r="17" spans="1:7" x14ac:dyDescent="0.2">
      <c r="A17" s="21" t="s">
        <v>141</v>
      </c>
      <c r="B17" s="5">
        <v>11463764.380000001</v>
      </c>
      <c r="C17" s="5">
        <v>0</v>
      </c>
      <c r="D17" s="5">
        <f t="shared" ref="D17" si="10">B17+C17</f>
        <v>11463764.380000001</v>
      </c>
      <c r="E17" s="5">
        <v>1720639.3</v>
      </c>
      <c r="F17" s="5">
        <v>1720639.3</v>
      </c>
      <c r="G17" s="5">
        <f t="shared" ref="G17" si="11">D17-E17</f>
        <v>9743125.0800000001</v>
      </c>
    </row>
    <row r="18" spans="1:7" x14ac:dyDescent="0.2">
      <c r="A18" s="21" t="s">
        <v>142</v>
      </c>
      <c r="B18" s="5">
        <v>56034606.340000004</v>
      </c>
      <c r="C18" s="5">
        <v>6024745.2599999998</v>
      </c>
      <c r="D18" s="5">
        <f t="shared" ref="D18" si="12">B18+C18</f>
        <v>62059351.600000001</v>
      </c>
      <c r="E18" s="5">
        <v>6986234.3399999999</v>
      </c>
      <c r="F18" s="5">
        <v>6986234.3399999999</v>
      </c>
      <c r="G18" s="5">
        <f t="shared" ref="G18" si="13">D18-E18</f>
        <v>55073117.260000005</v>
      </c>
    </row>
    <row r="19" spans="1:7" x14ac:dyDescent="0.2">
      <c r="A19" s="21" t="s">
        <v>143</v>
      </c>
      <c r="B19" s="5">
        <v>17491613.890000001</v>
      </c>
      <c r="C19" s="5">
        <v>30000</v>
      </c>
      <c r="D19" s="5">
        <f t="shared" ref="D19" si="14">B19+C19</f>
        <v>17521613.890000001</v>
      </c>
      <c r="E19" s="5">
        <v>2911780.61</v>
      </c>
      <c r="F19" s="5">
        <v>2911780.61</v>
      </c>
      <c r="G19" s="5">
        <f t="shared" ref="G19" si="15">D19-E19</f>
        <v>14609833.280000001</v>
      </c>
    </row>
    <row r="20" spans="1:7" x14ac:dyDescent="0.2">
      <c r="A20" s="21" t="s">
        <v>144</v>
      </c>
      <c r="B20" s="5">
        <v>35872150.140000001</v>
      </c>
      <c r="C20" s="5">
        <v>0</v>
      </c>
      <c r="D20" s="5">
        <f t="shared" ref="D20" si="16">B20+C20</f>
        <v>35872150.140000001</v>
      </c>
      <c r="E20" s="5">
        <v>4009627.55</v>
      </c>
      <c r="F20" s="5">
        <v>4009627.55</v>
      </c>
      <c r="G20" s="5">
        <f t="shared" ref="G20" si="17">D20-E20</f>
        <v>31862522.59</v>
      </c>
    </row>
    <row r="21" spans="1:7" x14ac:dyDescent="0.2">
      <c r="A21" s="21" t="s">
        <v>145</v>
      </c>
      <c r="B21" s="5">
        <v>22912491.309999999</v>
      </c>
      <c r="C21" s="5">
        <v>10677599.800000001</v>
      </c>
      <c r="D21" s="5">
        <f t="shared" ref="D21" si="18">B21+C21</f>
        <v>33590091.109999999</v>
      </c>
      <c r="E21" s="5">
        <v>11597924.779999999</v>
      </c>
      <c r="F21" s="5">
        <v>11597924.779999999</v>
      </c>
      <c r="G21" s="5">
        <f t="shared" ref="G21" si="19">D21-E21</f>
        <v>21992166.329999998</v>
      </c>
    </row>
    <row r="22" spans="1:7" x14ac:dyDescent="0.2">
      <c r="A22" s="21" t="s">
        <v>146</v>
      </c>
      <c r="B22" s="5">
        <v>8254880.5199999996</v>
      </c>
      <c r="C22" s="5">
        <v>0</v>
      </c>
      <c r="D22" s="5">
        <f t="shared" ref="D22" si="20">B22+C22</f>
        <v>8254880.5199999996</v>
      </c>
      <c r="E22" s="5">
        <v>561326.84</v>
      </c>
      <c r="F22" s="5">
        <v>561326.84</v>
      </c>
      <c r="G22" s="5">
        <f t="shared" ref="G22" si="21">D22-E22</f>
        <v>7693553.6799999997</v>
      </c>
    </row>
    <row r="23" spans="1:7" x14ac:dyDescent="0.2">
      <c r="A23" s="21" t="s">
        <v>147</v>
      </c>
      <c r="B23" s="5">
        <v>110333830.22</v>
      </c>
      <c r="C23" s="5">
        <v>186409330.44</v>
      </c>
      <c r="D23" s="5">
        <f t="shared" ref="D23" si="22">B23+C23</f>
        <v>296743160.65999997</v>
      </c>
      <c r="E23" s="5">
        <v>96865133.450000003</v>
      </c>
      <c r="F23" s="5">
        <v>96865133.450000003</v>
      </c>
      <c r="G23" s="5">
        <f t="shared" ref="G23" si="23">D23-E23</f>
        <v>199878027.20999998</v>
      </c>
    </row>
    <row r="24" spans="1:7" x14ac:dyDescent="0.2">
      <c r="A24" s="21" t="s">
        <v>148</v>
      </c>
      <c r="B24" s="5">
        <v>9431777.1199999992</v>
      </c>
      <c r="C24" s="5">
        <v>500000</v>
      </c>
      <c r="D24" s="5">
        <f t="shared" ref="D24" si="24">B24+C24</f>
        <v>9931777.1199999992</v>
      </c>
      <c r="E24" s="5">
        <v>1331029.6499999999</v>
      </c>
      <c r="F24" s="5">
        <v>1331029.6499999999</v>
      </c>
      <c r="G24" s="5">
        <f t="shared" ref="G24" si="25">D24-E24</f>
        <v>8600747.4699999988</v>
      </c>
    </row>
    <row r="25" spans="1:7" x14ac:dyDescent="0.2">
      <c r="A25" s="21" t="s">
        <v>149</v>
      </c>
      <c r="B25" s="5">
        <v>14970246.380000001</v>
      </c>
      <c r="C25" s="5">
        <v>0</v>
      </c>
      <c r="D25" s="5">
        <f t="shared" ref="D25" si="26">B25+C25</f>
        <v>14970246.380000001</v>
      </c>
      <c r="E25" s="5">
        <v>1190029.96</v>
      </c>
      <c r="F25" s="5">
        <v>1190029.96</v>
      </c>
      <c r="G25" s="5">
        <f t="shared" ref="G25" si="27">D25-E25</f>
        <v>13780216.420000002</v>
      </c>
    </row>
    <row r="26" spans="1:7" x14ac:dyDescent="0.2">
      <c r="A26" s="21" t="s">
        <v>150</v>
      </c>
      <c r="B26" s="5">
        <v>23517924.239999998</v>
      </c>
      <c r="C26" s="5">
        <v>0</v>
      </c>
      <c r="D26" s="5">
        <f t="shared" ref="D26" si="28">B26+C26</f>
        <v>23517924.239999998</v>
      </c>
      <c r="E26" s="5">
        <v>7804220.54</v>
      </c>
      <c r="F26" s="5">
        <v>7804220.54</v>
      </c>
      <c r="G26" s="5">
        <f t="shared" ref="G26" si="29">D26-E26</f>
        <v>15713703.699999999</v>
      </c>
    </row>
    <row r="27" spans="1:7" x14ac:dyDescent="0.2">
      <c r="A27" s="21" t="s">
        <v>151</v>
      </c>
      <c r="B27" s="5">
        <v>20234804.690000001</v>
      </c>
      <c r="C27" s="5">
        <v>0</v>
      </c>
      <c r="D27" s="5">
        <f t="shared" ref="D27" si="30">B27+C27</f>
        <v>20234804.690000001</v>
      </c>
      <c r="E27" s="5">
        <v>2812462.27</v>
      </c>
      <c r="F27" s="5">
        <v>2812462.27</v>
      </c>
      <c r="G27" s="5">
        <f t="shared" ref="G27" si="31">D27-E27</f>
        <v>17422342.420000002</v>
      </c>
    </row>
    <row r="28" spans="1:7" x14ac:dyDescent="0.2">
      <c r="A28" s="21" t="s">
        <v>152</v>
      </c>
      <c r="B28" s="5">
        <v>19095260.829999998</v>
      </c>
      <c r="C28" s="5">
        <v>120000</v>
      </c>
      <c r="D28" s="5">
        <f t="shared" ref="D28" si="32">B28+C28</f>
        <v>19215260.829999998</v>
      </c>
      <c r="E28" s="5">
        <v>3831858.6</v>
      </c>
      <c r="F28" s="5">
        <v>3831858.6</v>
      </c>
      <c r="G28" s="5">
        <f t="shared" ref="G28" si="33">D28-E28</f>
        <v>15383402.229999999</v>
      </c>
    </row>
    <row r="29" spans="1:7" x14ac:dyDescent="0.2">
      <c r="A29" s="21" t="s">
        <v>153</v>
      </c>
      <c r="B29" s="5">
        <v>10960933.710000001</v>
      </c>
      <c r="C29" s="5">
        <v>0</v>
      </c>
      <c r="D29" s="5">
        <f t="shared" ref="D29" si="34">B29+C29</f>
        <v>10960933.710000001</v>
      </c>
      <c r="E29" s="5">
        <v>1008564.98</v>
      </c>
      <c r="F29" s="5">
        <v>1008564.98</v>
      </c>
      <c r="G29" s="5">
        <f t="shared" ref="G29" si="35">D29-E29</f>
        <v>9952368.7300000004</v>
      </c>
    </row>
    <row r="30" spans="1:7" x14ac:dyDescent="0.2">
      <c r="A30" s="21" t="s">
        <v>154</v>
      </c>
      <c r="B30" s="5">
        <v>34461467.549999997</v>
      </c>
      <c r="C30" s="5">
        <v>21600</v>
      </c>
      <c r="D30" s="5">
        <f t="shared" ref="D30" si="36">B30+C30</f>
        <v>34483067.549999997</v>
      </c>
      <c r="E30" s="5">
        <v>4409446.38</v>
      </c>
      <c r="F30" s="5">
        <v>4409446.38</v>
      </c>
      <c r="G30" s="5">
        <f t="shared" ref="G30" si="37">D30-E30</f>
        <v>30073621.169999998</v>
      </c>
    </row>
    <row r="31" spans="1:7" x14ac:dyDescent="0.2">
      <c r="A31" s="21" t="s">
        <v>155</v>
      </c>
      <c r="B31" s="5">
        <v>11302303.289999999</v>
      </c>
      <c r="C31" s="5">
        <v>0</v>
      </c>
      <c r="D31" s="5">
        <f t="shared" ref="D31" si="38">B31+C31</f>
        <v>11302303.289999999</v>
      </c>
      <c r="E31" s="5">
        <v>1148618.6000000001</v>
      </c>
      <c r="F31" s="5">
        <v>1148618.6000000001</v>
      </c>
      <c r="G31" s="5">
        <f t="shared" ref="G31" si="39">D31-E31</f>
        <v>10153684.689999999</v>
      </c>
    </row>
    <row r="32" spans="1:7" x14ac:dyDescent="0.2">
      <c r="A32" s="21" t="s">
        <v>156</v>
      </c>
      <c r="B32" s="5">
        <v>43808502.609999999</v>
      </c>
      <c r="C32" s="5">
        <v>20000000</v>
      </c>
      <c r="D32" s="5">
        <f t="shared" ref="D32" si="40">B32+C32</f>
        <v>63808502.609999999</v>
      </c>
      <c r="E32" s="5">
        <v>5823328.2800000003</v>
      </c>
      <c r="F32" s="5">
        <v>5823328.2800000003</v>
      </c>
      <c r="G32" s="5">
        <f t="shared" ref="G32" si="41">D32-E32</f>
        <v>57985174.329999998</v>
      </c>
    </row>
    <row r="33" spans="1:7" x14ac:dyDescent="0.2">
      <c r="A33" s="21" t="s">
        <v>157</v>
      </c>
      <c r="B33" s="5">
        <v>22325279.960000001</v>
      </c>
      <c r="C33" s="5">
        <v>5189543.2300000004</v>
      </c>
      <c r="D33" s="5">
        <f t="shared" ref="D33" si="42">B33+C33</f>
        <v>27514823.190000001</v>
      </c>
      <c r="E33" s="5">
        <v>2568737.86</v>
      </c>
      <c r="F33" s="5">
        <v>2568737.86</v>
      </c>
      <c r="G33" s="5">
        <f t="shared" ref="G33" si="43">D33-E33</f>
        <v>24946085.330000002</v>
      </c>
    </row>
    <row r="34" spans="1:7" x14ac:dyDescent="0.2">
      <c r="A34" s="21" t="s">
        <v>158</v>
      </c>
      <c r="B34" s="5">
        <v>54183480.700000003</v>
      </c>
      <c r="C34" s="5">
        <v>0</v>
      </c>
      <c r="D34" s="5">
        <f t="shared" ref="D34" si="44">B34+C34</f>
        <v>54183480.700000003</v>
      </c>
      <c r="E34" s="5">
        <v>11978263.15</v>
      </c>
      <c r="F34" s="5">
        <v>11978263.15</v>
      </c>
      <c r="G34" s="5">
        <f t="shared" ref="G34" si="45">D34-E34</f>
        <v>42205217.550000004</v>
      </c>
    </row>
    <row r="35" spans="1:7" x14ac:dyDescent="0.2">
      <c r="A35" s="21" t="s">
        <v>159</v>
      </c>
      <c r="B35" s="5">
        <v>4884908.17</v>
      </c>
      <c r="C35" s="5">
        <v>0</v>
      </c>
      <c r="D35" s="5">
        <f t="shared" ref="D35" si="46">B35+C35</f>
        <v>4884908.17</v>
      </c>
      <c r="E35" s="5">
        <v>800000</v>
      </c>
      <c r="F35" s="5">
        <v>800000</v>
      </c>
      <c r="G35" s="5">
        <f t="shared" ref="G35" si="47">D35-E35</f>
        <v>4084908.17</v>
      </c>
    </row>
    <row r="36" spans="1:7" x14ac:dyDescent="0.2">
      <c r="A36" s="21" t="s">
        <v>160</v>
      </c>
      <c r="B36" s="5">
        <v>7000000</v>
      </c>
      <c r="C36" s="5">
        <v>0</v>
      </c>
      <c r="D36" s="5">
        <f t="shared" ref="D36" si="48">B36+C36</f>
        <v>7000000</v>
      </c>
      <c r="E36" s="5">
        <v>3500000</v>
      </c>
      <c r="F36" s="5">
        <v>3500000</v>
      </c>
      <c r="G36" s="5">
        <f t="shared" ref="G36" si="49">D36-E36</f>
        <v>3500000</v>
      </c>
    </row>
    <row r="37" spans="1:7" x14ac:dyDescent="0.2">
      <c r="A37" s="21" t="s">
        <v>161</v>
      </c>
      <c r="B37" s="5">
        <v>4657500</v>
      </c>
      <c r="C37" s="5">
        <v>0</v>
      </c>
      <c r="D37" s="5">
        <f t="shared" ref="D37" si="50">B37+C37</f>
        <v>4657500</v>
      </c>
      <c r="E37" s="5">
        <v>0</v>
      </c>
      <c r="F37" s="5">
        <v>0</v>
      </c>
      <c r="G37" s="5">
        <f t="shared" ref="G37" si="51">D37-E37</f>
        <v>4657500</v>
      </c>
    </row>
    <row r="38" spans="1:7" x14ac:dyDescent="0.2">
      <c r="A38" s="21"/>
      <c r="B38" s="5"/>
      <c r="C38" s="5"/>
      <c r="D38" s="5"/>
      <c r="E38" s="5"/>
      <c r="F38" s="5"/>
      <c r="G38" s="5"/>
    </row>
    <row r="39" spans="1:7" x14ac:dyDescent="0.2">
      <c r="A39" s="10" t="s">
        <v>50</v>
      </c>
      <c r="B39" s="15">
        <f t="shared" ref="B39:G39" si="52">SUM(B6:B38)</f>
        <v>876250277.58000004</v>
      </c>
      <c r="C39" s="15">
        <f t="shared" si="52"/>
        <v>463417499.79000002</v>
      </c>
      <c r="D39" s="15">
        <f t="shared" si="52"/>
        <v>1339667777.3699999</v>
      </c>
      <c r="E39" s="15">
        <f t="shared" si="52"/>
        <v>221852335.53</v>
      </c>
      <c r="F39" s="15">
        <f t="shared" si="52"/>
        <v>221852335.53</v>
      </c>
      <c r="G39" s="15">
        <f t="shared" si="52"/>
        <v>1117815441.8400004</v>
      </c>
    </row>
    <row r="42" spans="1:7" ht="45" customHeight="1" x14ac:dyDescent="0.2">
      <c r="A42" s="43" t="s">
        <v>163</v>
      </c>
      <c r="B42" s="41"/>
      <c r="C42" s="41"/>
      <c r="D42" s="41"/>
      <c r="E42" s="41"/>
      <c r="F42" s="41"/>
      <c r="G42" s="42"/>
    </row>
    <row r="43" spans="1:7" x14ac:dyDescent="0.2">
      <c r="A43" s="46" t="s">
        <v>51</v>
      </c>
      <c r="B43" s="43" t="s">
        <v>57</v>
      </c>
      <c r="C43" s="41"/>
      <c r="D43" s="41"/>
      <c r="E43" s="41"/>
      <c r="F43" s="42"/>
      <c r="G43" s="44" t="s">
        <v>56</v>
      </c>
    </row>
    <row r="44" spans="1:7" ht="20.399999999999999" x14ac:dyDescent="0.2">
      <c r="A44" s="47"/>
      <c r="B44" s="2" t="s">
        <v>52</v>
      </c>
      <c r="C44" s="2" t="s">
        <v>117</v>
      </c>
      <c r="D44" s="2" t="s">
        <v>53</v>
      </c>
      <c r="E44" s="2" t="s">
        <v>54</v>
      </c>
      <c r="F44" s="2" t="s">
        <v>55</v>
      </c>
      <c r="G44" s="45"/>
    </row>
    <row r="45" spans="1:7" x14ac:dyDescent="0.2">
      <c r="A45" s="48"/>
      <c r="B45" s="3">
        <v>1</v>
      </c>
      <c r="C45" s="3">
        <v>2</v>
      </c>
      <c r="D45" s="3" t="s">
        <v>118</v>
      </c>
      <c r="E45" s="3">
        <v>4</v>
      </c>
      <c r="F45" s="3">
        <v>5</v>
      </c>
      <c r="G45" s="3" t="s">
        <v>119</v>
      </c>
    </row>
    <row r="46" spans="1:7" x14ac:dyDescent="0.2">
      <c r="A46" s="22" t="s">
        <v>8</v>
      </c>
      <c r="B46" s="5">
        <v>0</v>
      </c>
      <c r="C46" s="5">
        <v>0</v>
      </c>
      <c r="D46" s="5">
        <f>B46+C46</f>
        <v>0</v>
      </c>
      <c r="E46" s="5">
        <v>0</v>
      </c>
      <c r="F46" s="5">
        <v>0</v>
      </c>
      <c r="G46" s="5">
        <f>D46-E46</f>
        <v>0</v>
      </c>
    </row>
    <row r="47" spans="1:7" x14ac:dyDescent="0.2">
      <c r="A47" s="22" t="s">
        <v>9</v>
      </c>
      <c r="B47" s="5">
        <v>0</v>
      </c>
      <c r="C47" s="5">
        <v>0</v>
      </c>
      <c r="D47" s="5">
        <f t="shared" ref="D47:D49" si="53">B47+C47</f>
        <v>0</v>
      </c>
      <c r="E47" s="5">
        <v>0</v>
      </c>
      <c r="F47" s="5">
        <v>0</v>
      </c>
      <c r="G47" s="5">
        <f t="shared" ref="G47:G49" si="54">D47-E47</f>
        <v>0</v>
      </c>
    </row>
    <row r="48" spans="1:7" x14ac:dyDescent="0.2">
      <c r="A48" s="22" t="s">
        <v>10</v>
      </c>
      <c r="B48" s="5">
        <v>0</v>
      </c>
      <c r="C48" s="5">
        <v>0</v>
      </c>
      <c r="D48" s="5">
        <f t="shared" si="53"/>
        <v>0</v>
      </c>
      <c r="E48" s="5">
        <v>0</v>
      </c>
      <c r="F48" s="5">
        <v>0</v>
      </c>
      <c r="G48" s="5">
        <f t="shared" si="54"/>
        <v>0</v>
      </c>
    </row>
    <row r="49" spans="1:7" x14ac:dyDescent="0.2">
      <c r="A49" s="22" t="s">
        <v>121</v>
      </c>
      <c r="B49" s="5">
        <v>0</v>
      </c>
      <c r="C49" s="5">
        <v>0</v>
      </c>
      <c r="D49" s="5">
        <f t="shared" si="53"/>
        <v>0</v>
      </c>
      <c r="E49" s="5">
        <v>0</v>
      </c>
      <c r="F49" s="5">
        <v>0</v>
      </c>
      <c r="G49" s="5">
        <f t="shared" si="54"/>
        <v>0</v>
      </c>
    </row>
    <row r="50" spans="1:7" x14ac:dyDescent="0.2">
      <c r="A50" s="10" t="s">
        <v>50</v>
      </c>
      <c r="B50" s="15">
        <f t="shared" ref="B50:G50" si="55">SUM(B46:B49)</f>
        <v>0</v>
      </c>
      <c r="C50" s="15">
        <f t="shared" si="55"/>
        <v>0</v>
      </c>
      <c r="D50" s="15">
        <f t="shared" si="55"/>
        <v>0</v>
      </c>
      <c r="E50" s="15">
        <f t="shared" si="55"/>
        <v>0</v>
      </c>
      <c r="F50" s="15">
        <f t="shared" si="55"/>
        <v>0</v>
      </c>
      <c r="G50" s="15">
        <f t="shared" si="55"/>
        <v>0</v>
      </c>
    </row>
    <row r="53" spans="1:7" ht="45" customHeight="1" x14ac:dyDescent="0.2">
      <c r="A53" s="43" t="s">
        <v>164</v>
      </c>
      <c r="B53" s="41"/>
      <c r="C53" s="41"/>
      <c r="D53" s="41"/>
      <c r="E53" s="41"/>
      <c r="F53" s="41"/>
      <c r="G53" s="42"/>
    </row>
    <row r="54" spans="1:7" x14ac:dyDescent="0.2">
      <c r="A54" s="46" t="s">
        <v>51</v>
      </c>
      <c r="B54" s="43" t="s">
        <v>57</v>
      </c>
      <c r="C54" s="41"/>
      <c r="D54" s="41"/>
      <c r="E54" s="41"/>
      <c r="F54" s="42"/>
      <c r="G54" s="44" t="s">
        <v>56</v>
      </c>
    </row>
    <row r="55" spans="1:7" ht="20.399999999999999" x14ac:dyDescent="0.2">
      <c r="A55" s="47"/>
      <c r="B55" s="2" t="s">
        <v>52</v>
      </c>
      <c r="C55" s="2" t="s">
        <v>117</v>
      </c>
      <c r="D55" s="2" t="s">
        <v>53</v>
      </c>
      <c r="E55" s="2" t="s">
        <v>54</v>
      </c>
      <c r="F55" s="2" t="s">
        <v>55</v>
      </c>
      <c r="G55" s="45"/>
    </row>
    <row r="56" spans="1:7" x14ac:dyDescent="0.2">
      <c r="A56" s="48"/>
      <c r="B56" s="3">
        <v>1</v>
      </c>
      <c r="C56" s="3">
        <v>2</v>
      </c>
      <c r="D56" s="3" t="s">
        <v>118</v>
      </c>
      <c r="E56" s="3">
        <v>4</v>
      </c>
      <c r="F56" s="3">
        <v>5</v>
      </c>
      <c r="G56" s="3" t="s">
        <v>119</v>
      </c>
    </row>
    <row r="57" spans="1:7" x14ac:dyDescent="0.2">
      <c r="A57" s="23" t="s">
        <v>12</v>
      </c>
      <c r="B57" s="5">
        <v>1071225</v>
      </c>
      <c r="C57" s="5">
        <v>0</v>
      </c>
      <c r="D57" s="5">
        <f t="shared" ref="D57:D63" si="56">B57+C57</f>
        <v>1071225</v>
      </c>
      <c r="E57" s="5">
        <v>0</v>
      </c>
      <c r="F57" s="5">
        <v>0</v>
      </c>
      <c r="G57" s="5">
        <f t="shared" ref="G57:G63" si="57">D57-E57</f>
        <v>1071225</v>
      </c>
    </row>
    <row r="58" spans="1:7" x14ac:dyDescent="0.2">
      <c r="A58" s="23" t="s">
        <v>11</v>
      </c>
      <c r="B58" s="5">
        <v>0</v>
      </c>
      <c r="C58" s="5">
        <v>0</v>
      </c>
      <c r="D58" s="5">
        <f t="shared" si="56"/>
        <v>0</v>
      </c>
      <c r="E58" s="5">
        <v>0</v>
      </c>
      <c r="F58" s="5">
        <v>0</v>
      </c>
      <c r="G58" s="5">
        <f t="shared" si="57"/>
        <v>0</v>
      </c>
    </row>
    <row r="59" spans="1:7" ht="20.399999999999999" x14ac:dyDescent="0.2">
      <c r="A59" s="23" t="s">
        <v>13</v>
      </c>
      <c r="B59" s="5">
        <v>0</v>
      </c>
      <c r="C59" s="5">
        <v>0</v>
      </c>
      <c r="D59" s="5">
        <f t="shared" si="56"/>
        <v>0</v>
      </c>
      <c r="E59" s="5">
        <v>0</v>
      </c>
      <c r="F59" s="5">
        <v>0</v>
      </c>
      <c r="G59" s="5">
        <f t="shared" si="57"/>
        <v>0</v>
      </c>
    </row>
    <row r="60" spans="1:7" x14ac:dyDescent="0.2">
      <c r="A60" s="23" t="s">
        <v>25</v>
      </c>
      <c r="B60" s="5">
        <v>0</v>
      </c>
      <c r="C60" s="5">
        <v>0</v>
      </c>
      <c r="D60" s="5">
        <f t="shared" si="56"/>
        <v>0</v>
      </c>
      <c r="E60" s="5">
        <v>0</v>
      </c>
      <c r="F60" s="5">
        <v>0</v>
      </c>
      <c r="G60" s="5">
        <f t="shared" si="57"/>
        <v>0</v>
      </c>
    </row>
    <row r="61" spans="1:7" ht="11.25" customHeight="1" x14ac:dyDescent="0.2">
      <c r="A61" s="23" t="s">
        <v>26</v>
      </c>
      <c r="B61" s="5">
        <v>0</v>
      </c>
      <c r="C61" s="5">
        <v>0</v>
      </c>
      <c r="D61" s="5">
        <f t="shared" si="56"/>
        <v>0</v>
      </c>
      <c r="E61" s="5">
        <v>0</v>
      </c>
      <c r="F61" s="5">
        <v>0</v>
      </c>
      <c r="G61" s="5">
        <f t="shared" si="57"/>
        <v>0</v>
      </c>
    </row>
    <row r="62" spans="1:7" x14ac:dyDescent="0.2">
      <c r="A62" s="23" t="s">
        <v>127</v>
      </c>
      <c r="B62" s="5">
        <v>0</v>
      </c>
      <c r="C62" s="5">
        <v>0</v>
      </c>
      <c r="D62" s="5">
        <f t="shared" si="56"/>
        <v>0</v>
      </c>
      <c r="E62" s="5">
        <v>0</v>
      </c>
      <c r="F62" s="5">
        <v>0</v>
      </c>
      <c r="G62" s="5">
        <f t="shared" si="57"/>
        <v>0</v>
      </c>
    </row>
    <row r="63" spans="1:7" x14ac:dyDescent="0.2">
      <c r="A63" s="23" t="s">
        <v>14</v>
      </c>
      <c r="B63" s="5">
        <v>0</v>
      </c>
      <c r="C63" s="5">
        <v>0</v>
      </c>
      <c r="D63" s="5">
        <f t="shared" si="56"/>
        <v>0</v>
      </c>
      <c r="E63" s="5">
        <v>0</v>
      </c>
      <c r="F63" s="5">
        <v>0</v>
      </c>
      <c r="G63" s="5">
        <f t="shared" si="57"/>
        <v>0</v>
      </c>
    </row>
    <row r="64" spans="1:7" x14ac:dyDescent="0.2">
      <c r="A64" s="10" t="s">
        <v>50</v>
      </c>
      <c r="B64" s="15">
        <f t="shared" ref="B64:G64" si="58">SUM(B57:B63)</f>
        <v>1071225</v>
      </c>
      <c r="C64" s="15">
        <f t="shared" si="58"/>
        <v>0</v>
      </c>
      <c r="D64" s="15">
        <f t="shared" si="58"/>
        <v>1071225</v>
      </c>
      <c r="E64" s="15">
        <f t="shared" si="58"/>
        <v>0</v>
      </c>
      <c r="F64" s="15">
        <f t="shared" si="58"/>
        <v>0</v>
      </c>
      <c r="G64" s="15">
        <f t="shared" si="58"/>
        <v>1071225</v>
      </c>
    </row>
    <row r="66" spans="1:1" x14ac:dyDescent="0.2">
      <c r="A66" s="1" t="s">
        <v>120</v>
      </c>
    </row>
  </sheetData>
  <sheetProtection formatCells="0" formatColumns="0" formatRows="0" insertRows="0" deleteRows="0" autoFilter="0"/>
  <mergeCells count="12">
    <mergeCell ref="B2:F2"/>
    <mergeCell ref="G2:G3"/>
    <mergeCell ref="A1:G1"/>
    <mergeCell ref="A42:G42"/>
    <mergeCell ref="A2:A4"/>
    <mergeCell ref="B54:F54"/>
    <mergeCell ref="G54:G55"/>
    <mergeCell ref="B43:F43"/>
    <mergeCell ref="G43:G44"/>
    <mergeCell ref="A53:G53"/>
    <mergeCell ref="A43:A45"/>
    <mergeCell ref="A54:A56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activeCell="A16" sqref="A16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0.1" customHeight="1" x14ac:dyDescent="0.2">
      <c r="A1" s="43" t="s">
        <v>165</v>
      </c>
      <c r="B1" s="41"/>
      <c r="C1" s="41"/>
      <c r="D1" s="41"/>
      <c r="E1" s="41"/>
      <c r="F1" s="41"/>
      <c r="G1" s="42"/>
    </row>
    <row r="2" spans="1:7" x14ac:dyDescent="0.2">
      <c r="A2" s="39"/>
      <c r="B2" s="43" t="s">
        <v>57</v>
      </c>
      <c r="C2" s="41"/>
      <c r="D2" s="41"/>
      <c r="E2" s="41"/>
      <c r="F2" s="42"/>
      <c r="G2" s="44" t="s">
        <v>56</v>
      </c>
    </row>
    <row r="3" spans="1:7" ht="24.9" customHeight="1" x14ac:dyDescent="0.2">
      <c r="A3" s="26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5"/>
    </row>
    <row r="4" spans="1:7" x14ac:dyDescent="0.2">
      <c r="A4" s="40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28"/>
      <c r="B5" s="29"/>
      <c r="C5" s="29"/>
      <c r="D5" s="29"/>
      <c r="E5" s="29"/>
      <c r="F5" s="29"/>
      <c r="G5" s="29"/>
    </row>
    <row r="6" spans="1:7" x14ac:dyDescent="0.2">
      <c r="A6" s="7" t="s">
        <v>15</v>
      </c>
      <c r="B6" s="12">
        <f t="shared" ref="B6:G6" si="0">SUM(B7:B14)</f>
        <v>423311832.25999999</v>
      </c>
      <c r="C6" s="12">
        <f t="shared" si="0"/>
        <v>251016359.78</v>
      </c>
      <c r="D6" s="12">
        <f t="shared" si="0"/>
        <v>674328192.03999996</v>
      </c>
      <c r="E6" s="12">
        <f t="shared" si="0"/>
        <v>63417966.379999995</v>
      </c>
      <c r="F6" s="12">
        <f t="shared" si="0"/>
        <v>63417966.379999995</v>
      </c>
      <c r="G6" s="12">
        <f t="shared" si="0"/>
        <v>610910225.66000009</v>
      </c>
    </row>
    <row r="7" spans="1:7" x14ac:dyDescent="0.2">
      <c r="A7" s="24" t="s">
        <v>40</v>
      </c>
      <c r="B7" s="5">
        <v>16057703.449999999</v>
      </c>
      <c r="C7" s="5">
        <v>0</v>
      </c>
      <c r="D7" s="5">
        <f>B7+C7</f>
        <v>16057703.449999999</v>
      </c>
      <c r="E7" s="5">
        <v>2831373.11</v>
      </c>
      <c r="F7" s="5">
        <v>2831373.11</v>
      </c>
      <c r="G7" s="5">
        <f>D7-E7</f>
        <v>13226330.34</v>
      </c>
    </row>
    <row r="8" spans="1:7" x14ac:dyDescent="0.2">
      <c r="A8" s="24" t="s">
        <v>16</v>
      </c>
      <c r="B8" s="5">
        <v>891738.76</v>
      </c>
      <c r="C8" s="5">
        <v>0</v>
      </c>
      <c r="D8" s="5">
        <f t="shared" ref="D8:D14" si="1">B8+C8</f>
        <v>891738.76</v>
      </c>
      <c r="E8" s="5">
        <v>160360.31</v>
      </c>
      <c r="F8" s="5">
        <v>160360.31</v>
      </c>
      <c r="G8" s="5">
        <f t="shared" ref="G8:G14" si="2">D8-E8</f>
        <v>731378.45</v>
      </c>
    </row>
    <row r="9" spans="1:7" x14ac:dyDescent="0.2">
      <c r="A9" s="24" t="s">
        <v>166</v>
      </c>
      <c r="B9" s="5">
        <v>72786010.25</v>
      </c>
      <c r="C9" s="5">
        <v>29146688.23</v>
      </c>
      <c r="D9" s="5">
        <f t="shared" si="1"/>
        <v>101932698.48</v>
      </c>
      <c r="E9" s="5">
        <v>11946387.140000001</v>
      </c>
      <c r="F9" s="5">
        <v>11946387.140000001</v>
      </c>
      <c r="G9" s="5">
        <f t="shared" si="2"/>
        <v>89986311.340000004</v>
      </c>
    </row>
    <row r="10" spans="1:7" x14ac:dyDescent="0.2">
      <c r="A10" s="24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4" t="s">
        <v>22</v>
      </c>
      <c r="B11" s="5">
        <v>60950042.640000001</v>
      </c>
      <c r="C11" s="5">
        <v>184484996.34</v>
      </c>
      <c r="D11" s="5">
        <f t="shared" si="1"/>
        <v>245435038.98000002</v>
      </c>
      <c r="E11" s="5">
        <v>10198142.59</v>
      </c>
      <c r="F11" s="5">
        <v>10198142.59</v>
      </c>
      <c r="G11" s="5">
        <f t="shared" si="2"/>
        <v>235236896.39000002</v>
      </c>
    </row>
    <row r="12" spans="1:7" x14ac:dyDescent="0.2">
      <c r="A12" s="24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4" t="s">
        <v>41</v>
      </c>
      <c r="B13" s="5">
        <v>186802919.88999999</v>
      </c>
      <c r="C13" s="5">
        <v>36794675.210000001</v>
      </c>
      <c r="D13" s="5">
        <f t="shared" si="1"/>
        <v>223597595.09999999</v>
      </c>
      <c r="E13" s="5">
        <v>21733242.649999999</v>
      </c>
      <c r="F13" s="5">
        <v>21733242.649999999</v>
      </c>
      <c r="G13" s="5">
        <f t="shared" si="2"/>
        <v>201864352.44999999</v>
      </c>
    </row>
    <row r="14" spans="1:7" x14ac:dyDescent="0.2">
      <c r="A14" s="24" t="s">
        <v>18</v>
      </c>
      <c r="B14" s="5">
        <v>85823417.269999996</v>
      </c>
      <c r="C14" s="5">
        <v>590000</v>
      </c>
      <c r="D14" s="5">
        <f t="shared" si="1"/>
        <v>86413417.269999996</v>
      </c>
      <c r="E14" s="5">
        <v>16548460.58</v>
      </c>
      <c r="F14" s="5">
        <v>16548460.58</v>
      </c>
      <c r="G14" s="5">
        <f t="shared" si="2"/>
        <v>69864956.689999998</v>
      </c>
    </row>
    <row r="15" spans="1:7" x14ac:dyDescent="0.2">
      <c r="A15" s="24"/>
      <c r="B15" s="5"/>
      <c r="C15" s="5"/>
      <c r="D15" s="5"/>
      <c r="E15" s="5"/>
      <c r="F15" s="5"/>
      <c r="G15" s="5"/>
    </row>
    <row r="16" spans="1:7" x14ac:dyDescent="0.2">
      <c r="A16" s="7" t="s">
        <v>19</v>
      </c>
      <c r="B16" s="12">
        <f t="shared" ref="B16:G16" si="3">SUM(B17:B23)</f>
        <v>262363336.80000001</v>
      </c>
      <c r="C16" s="12">
        <f t="shared" si="3"/>
        <v>201141675.50000003</v>
      </c>
      <c r="D16" s="12">
        <f t="shared" si="3"/>
        <v>463505012.30000001</v>
      </c>
      <c r="E16" s="12">
        <f t="shared" si="3"/>
        <v>124652666.87</v>
      </c>
      <c r="F16" s="12">
        <f t="shared" si="3"/>
        <v>124652666.87</v>
      </c>
      <c r="G16" s="12">
        <f t="shared" si="3"/>
        <v>338852345.43000001</v>
      </c>
    </row>
    <row r="17" spans="1:7" x14ac:dyDescent="0.2">
      <c r="A17" s="24" t="s">
        <v>42</v>
      </c>
      <c r="B17" s="5">
        <v>35872150.140000001</v>
      </c>
      <c r="C17" s="5">
        <v>44290806.920000002</v>
      </c>
      <c r="D17" s="5">
        <f>B17+C17</f>
        <v>80162957.060000002</v>
      </c>
      <c r="E17" s="5">
        <v>21492781.449999999</v>
      </c>
      <c r="F17" s="5">
        <v>21471446.280000001</v>
      </c>
      <c r="G17" s="5">
        <f t="shared" ref="G17:G23" si="4">D17-E17</f>
        <v>58670175.609999999</v>
      </c>
    </row>
    <row r="18" spans="1:7" x14ac:dyDescent="0.2">
      <c r="A18" s="24" t="s">
        <v>27</v>
      </c>
      <c r="B18" s="5">
        <v>215027422.28</v>
      </c>
      <c r="C18" s="5">
        <v>152431758.81</v>
      </c>
      <c r="D18" s="5">
        <f t="shared" ref="D18:D23" si="5">B18+C18</f>
        <v>367459181.09000003</v>
      </c>
      <c r="E18" s="5">
        <v>99527494.420000002</v>
      </c>
      <c r="F18" s="5">
        <v>99548829.590000004</v>
      </c>
      <c r="G18" s="5">
        <f t="shared" si="4"/>
        <v>267931686.67000002</v>
      </c>
    </row>
    <row r="19" spans="1:7" x14ac:dyDescent="0.2">
      <c r="A19" s="24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4" t="s">
        <v>43</v>
      </c>
      <c r="B20" s="5">
        <v>11463764.380000001</v>
      </c>
      <c r="C20" s="5">
        <v>4419109.7699999996</v>
      </c>
      <c r="D20" s="5">
        <f t="shared" si="5"/>
        <v>15882874.15</v>
      </c>
      <c r="E20" s="5">
        <v>3632391</v>
      </c>
      <c r="F20" s="5">
        <v>3632391</v>
      </c>
      <c r="G20" s="5">
        <f t="shared" si="4"/>
        <v>12250483.15</v>
      </c>
    </row>
    <row r="21" spans="1:7" x14ac:dyDescent="0.2">
      <c r="A21" s="24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4" t="s">
        <v>45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24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4"/>
      <c r="B24" s="5"/>
      <c r="C24" s="5"/>
      <c r="D24" s="5"/>
      <c r="E24" s="5"/>
      <c r="F24" s="5"/>
      <c r="G24" s="5"/>
    </row>
    <row r="25" spans="1:7" x14ac:dyDescent="0.2">
      <c r="A25" s="7" t="s">
        <v>46</v>
      </c>
      <c r="B25" s="12">
        <f t="shared" ref="B25:G25" si="6">SUM(B26:B34)</f>
        <v>119849219.65000001</v>
      </c>
      <c r="C25" s="12">
        <f t="shared" si="6"/>
        <v>11259464.51</v>
      </c>
      <c r="D25" s="12">
        <f t="shared" si="6"/>
        <v>131108684.16</v>
      </c>
      <c r="E25" s="12">
        <f t="shared" si="6"/>
        <v>17503439.129999999</v>
      </c>
      <c r="F25" s="12">
        <f t="shared" si="6"/>
        <v>17503439.129999999</v>
      </c>
      <c r="G25" s="12">
        <f t="shared" si="6"/>
        <v>113605245.03</v>
      </c>
    </row>
    <row r="26" spans="1:7" x14ac:dyDescent="0.2">
      <c r="A26" s="24" t="s">
        <v>28</v>
      </c>
      <c r="B26" s="5">
        <v>48262466.420000002</v>
      </c>
      <c r="C26" s="5">
        <v>7591264.5099999998</v>
      </c>
      <c r="D26" s="5">
        <f>B26+C26</f>
        <v>55853730.93</v>
      </c>
      <c r="E26" s="5">
        <v>5705456.4100000001</v>
      </c>
      <c r="F26" s="5">
        <v>5705456.4100000001</v>
      </c>
      <c r="G26" s="5">
        <f t="shared" ref="G26:G34" si="7">D26-E26</f>
        <v>50148274.519999996</v>
      </c>
    </row>
    <row r="27" spans="1:7" x14ac:dyDescent="0.2">
      <c r="A27" s="24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4" t="s">
        <v>29</v>
      </c>
      <c r="B28" s="5">
        <v>0</v>
      </c>
      <c r="C28" s="5">
        <v>2000000</v>
      </c>
      <c r="D28" s="5">
        <f t="shared" si="8"/>
        <v>2000000</v>
      </c>
      <c r="E28" s="5">
        <v>0</v>
      </c>
      <c r="F28" s="5">
        <v>0</v>
      </c>
      <c r="G28" s="5">
        <f t="shared" si="7"/>
        <v>2000000</v>
      </c>
    </row>
    <row r="29" spans="1:7" x14ac:dyDescent="0.2">
      <c r="A29" s="24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4" t="s">
        <v>21</v>
      </c>
      <c r="B30" s="5">
        <v>20234804.690000001</v>
      </c>
      <c r="C30" s="5">
        <v>0</v>
      </c>
      <c r="D30" s="5">
        <f t="shared" si="8"/>
        <v>20234804.690000001</v>
      </c>
      <c r="E30" s="5">
        <v>2812462.27</v>
      </c>
      <c r="F30" s="5">
        <v>2812462.27</v>
      </c>
      <c r="G30" s="5">
        <f t="shared" si="7"/>
        <v>17422342.420000002</v>
      </c>
    </row>
    <row r="31" spans="1:7" x14ac:dyDescent="0.2">
      <c r="A31" s="24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4" t="s">
        <v>6</v>
      </c>
      <c r="B32" s="5">
        <v>40391014.829999998</v>
      </c>
      <c r="C32" s="5">
        <v>1668200</v>
      </c>
      <c r="D32" s="5">
        <f t="shared" si="8"/>
        <v>42059214.829999998</v>
      </c>
      <c r="E32" s="5">
        <v>7976955.4699999997</v>
      </c>
      <c r="F32" s="5">
        <v>7976955.4699999997</v>
      </c>
      <c r="G32" s="5">
        <f t="shared" si="7"/>
        <v>34082259.359999999</v>
      </c>
    </row>
    <row r="33" spans="1:7" x14ac:dyDescent="0.2">
      <c r="A33" s="24" t="s">
        <v>48</v>
      </c>
      <c r="B33" s="5">
        <v>10960933.710000001</v>
      </c>
      <c r="C33" s="5">
        <v>0</v>
      </c>
      <c r="D33" s="5">
        <f t="shared" si="8"/>
        <v>10960933.710000001</v>
      </c>
      <c r="E33" s="5">
        <v>1008564.98</v>
      </c>
      <c r="F33" s="5">
        <v>1008564.98</v>
      </c>
      <c r="G33" s="5">
        <f t="shared" si="7"/>
        <v>9952368.7300000004</v>
      </c>
    </row>
    <row r="34" spans="1:7" x14ac:dyDescent="0.2">
      <c r="A34" s="24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4"/>
      <c r="B35" s="5"/>
      <c r="C35" s="5"/>
      <c r="D35" s="5"/>
      <c r="E35" s="5"/>
      <c r="F35" s="5"/>
      <c r="G35" s="5"/>
    </row>
    <row r="36" spans="1:7" x14ac:dyDescent="0.2">
      <c r="A36" s="7" t="s">
        <v>31</v>
      </c>
      <c r="B36" s="12">
        <f t="shared" ref="B36:G36" si="9">SUM(B37:B40)</f>
        <v>70725888.870000005</v>
      </c>
      <c r="C36" s="12">
        <f t="shared" si="9"/>
        <v>0</v>
      </c>
      <c r="D36" s="12">
        <f t="shared" si="9"/>
        <v>70725888.870000005</v>
      </c>
      <c r="E36" s="12">
        <f t="shared" si="9"/>
        <v>16278263.15</v>
      </c>
      <c r="F36" s="12">
        <f t="shared" si="9"/>
        <v>16278263.15</v>
      </c>
      <c r="G36" s="12">
        <f t="shared" si="9"/>
        <v>54447625.720000006</v>
      </c>
    </row>
    <row r="37" spans="1:7" x14ac:dyDescent="0.2">
      <c r="A37" s="24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4" t="s">
        <v>24</v>
      </c>
      <c r="B38" s="5">
        <v>70725888.870000005</v>
      </c>
      <c r="C38" s="5">
        <v>0</v>
      </c>
      <c r="D38" s="5">
        <f t="shared" ref="D38:D40" si="11">B38+C38</f>
        <v>70725888.870000005</v>
      </c>
      <c r="E38" s="5">
        <v>16278263.15</v>
      </c>
      <c r="F38" s="5">
        <v>16278263.15</v>
      </c>
      <c r="G38" s="5">
        <f t="shared" si="10"/>
        <v>54447625.720000006</v>
      </c>
    </row>
    <row r="39" spans="1:7" x14ac:dyDescent="0.2">
      <c r="A39" s="24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4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4"/>
      <c r="B41" s="5"/>
      <c r="C41" s="5"/>
      <c r="D41" s="5"/>
      <c r="E41" s="5"/>
      <c r="F41" s="5"/>
      <c r="G41" s="5"/>
    </row>
    <row r="42" spans="1:7" x14ac:dyDescent="0.2">
      <c r="A42" s="30" t="s">
        <v>50</v>
      </c>
      <c r="B42" s="15">
        <f t="shared" ref="B42:G42" si="12">SUM(B36+B25+B16+B6)</f>
        <v>876250277.58000004</v>
      </c>
      <c r="C42" s="15">
        <f t="shared" si="12"/>
        <v>463417499.79000002</v>
      </c>
      <c r="D42" s="15">
        <f t="shared" si="12"/>
        <v>1339667777.3699999</v>
      </c>
      <c r="E42" s="15">
        <f t="shared" si="12"/>
        <v>221852335.53</v>
      </c>
      <c r="F42" s="15">
        <f t="shared" si="12"/>
        <v>221852335.53</v>
      </c>
      <c r="G42" s="15">
        <f t="shared" si="12"/>
        <v>1117815441.8400002</v>
      </c>
    </row>
    <row r="44" spans="1:7" x14ac:dyDescent="0.2">
      <c r="A44" s="1" t="s">
        <v>120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2018-07-14T22:21:14Z</cp:lastPrinted>
  <dcterms:created xsi:type="dcterms:W3CDTF">2014-02-10T03:37:14Z</dcterms:created>
  <dcterms:modified xsi:type="dcterms:W3CDTF">2023-05-02T22:07:54Z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